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Simone\Documents\Seagate Expansion Drive\FINANÇAS_2022\SCFV_2022\"/>
    </mc:Choice>
  </mc:AlternateContent>
  <xr:revisionPtr revIDLastSave="0" documentId="13_ncr:1_{039F6CE0-B41E-4C36-9709-E392C16D67EE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Prestação Contas (Municipal)" sheetId="1" r:id="rId1"/>
    <sheet name="Prestação Contas (Estadual)" sheetId="2" r:id="rId2"/>
    <sheet name="Prestação Contas (Federal)" sheetId="3" r:id="rId3"/>
    <sheet name="CB_pendências" sheetId="5" r:id="rId4"/>
    <sheet name="CB_Sintética" sheetId="4" r:id="rId5"/>
    <sheet name="Balancete" sheetId="6" r:id="rId6"/>
    <sheet name="Provisão" sheetId="7" r:id="rId7"/>
    <sheet name="Prestação Contas (CP REC PP)" sheetId="9" r:id="rId8"/>
    <sheet name="Plan1" sheetId="11" r:id="rId9"/>
  </sheets>
  <definedNames>
    <definedName name="_xlnm.Print_Area" localSheetId="5">Balancete!$A$1:$D$41</definedName>
    <definedName name="_xlnm.Print_Area" localSheetId="3">CB_pendências!$A$1:$D$47</definedName>
    <definedName name="_xlnm.Print_Area" localSheetId="4">CB_Sintética!$A$1:$E$27</definedName>
    <definedName name="_xlnm.Print_Area" localSheetId="7">'Prestação Contas (CP REC PP)'!$A$1:$L$33</definedName>
    <definedName name="_xlnm.Print_Area" localSheetId="1">'Prestação Contas (Estadual)'!$A$1:$L$37</definedName>
    <definedName name="_xlnm.Print_Area" localSheetId="2">'Prestação Contas (Federal)'!$A$1:$L$32</definedName>
    <definedName name="_xlnm.Print_Area" localSheetId="0">'Prestação Contas (Municipal)'!$A$1:$L$38</definedName>
    <definedName name="_xlnm.Print_Area" localSheetId="6">Provisão!$A$1:$E$40</definedName>
    <definedName name="Print_Area" localSheetId="5">Balancete!$A$1:$D$41</definedName>
    <definedName name="Print_Area" localSheetId="3">CB_pendências!$A$1:$D$47</definedName>
    <definedName name="Print_Area" localSheetId="4">CB_Sintética!$A$1:$E$27</definedName>
    <definedName name="Print_Area" localSheetId="7">'Prestação Contas (CP REC PP)'!$A$1:$L$33</definedName>
    <definedName name="Print_Area" localSheetId="1">'Prestação Contas (Estadual)'!$A$1:$L$37</definedName>
    <definedName name="Print_Area" localSheetId="2">'Prestação Contas (Federal)'!$A$1:$L$32</definedName>
    <definedName name="Print_Area" localSheetId="0">'Prestação Contas (Municipal)'!$A$1:$L$30</definedName>
    <definedName name="Print_Area" localSheetId="6">Provisão!$A$1:$E$40</definedName>
    <definedName name="Print_Titles" localSheetId="7">'Prestação Contas (CP REC PP)'!$1:$14</definedName>
    <definedName name="Print_Titles" localSheetId="1">'Prestação Contas (Estadual)'!$1:$14</definedName>
    <definedName name="Print_Titles" localSheetId="2">'Prestação Contas (Federal)'!$1:$14</definedName>
    <definedName name="Print_Titles" localSheetId="0">'Prestação Contas (Municipal)'!$1:$14</definedName>
    <definedName name="_xlnm.Print_Titles" localSheetId="7">'Prestação Contas (CP REC PP)'!$1:$14</definedName>
    <definedName name="_xlnm.Print_Titles" localSheetId="1">'Prestação Contas (Estadual)'!$1:$14</definedName>
    <definedName name="_xlnm.Print_Titles" localSheetId="2">'Prestação Contas (Federal)'!$1:$14</definedName>
    <definedName name="_xlnm.Print_Titles" localSheetId="0">'Prestação Contas (Municipal)'!$1:$14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21" i="4"/>
  <c r="H33" i="1"/>
  <c r="L23" i="3" l="1"/>
  <c r="L24" i="9"/>
  <c r="K33" i="1" l="1"/>
  <c r="D15" i="5" l="1"/>
  <c r="D33" i="5" l="1"/>
  <c r="D47" i="5" l="1"/>
  <c r="L28" i="2" l="1"/>
  <c r="J27" i="9" l="1"/>
  <c r="L27" i="9" s="1"/>
  <c r="J31" i="2" l="1"/>
  <c r="L31" i="2" s="1"/>
  <c r="C27" i="6" l="1"/>
  <c r="A31" i="6" s="1"/>
  <c r="B18" i="6" l="1"/>
  <c r="J26" i="3" l="1"/>
  <c r="L26" i="3" l="1"/>
  <c r="D32" i="7"/>
  <c r="E16" i="4" l="1"/>
  <c r="B19" i="6"/>
  <c r="C32" i="7"/>
  <c r="B32" i="7"/>
  <c r="E20" i="7"/>
  <c r="E21" i="7" s="1"/>
  <c r="E24" i="7" s="1"/>
  <c r="E25" i="7" s="1"/>
  <c r="E26" i="7" s="1"/>
  <c r="D27" i="6"/>
  <c r="D31" i="6" s="1"/>
  <c r="E20" i="4"/>
  <c r="D40" i="5"/>
  <c r="E19" i="4" s="1"/>
  <c r="B21" i="6" s="1"/>
  <c r="E18" i="4"/>
  <c r="D24" i="5"/>
  <c r="E32" i="7" l="1"/>
  <c r="E33" i="7" s="1"/>
  <c r="D32" i="6"/>
  <c r="D20" i="6"/>
  <c r="E17" i="4"/>
  <c r="D19" i="6" s="1"/>
  <c r="F15" i="5"/>
  <c r="D34" i="6"/>
  <c r="B25" i="6"/>
  <c r="D25" i="6"/>
  <c r="B20" i="6"/>
  <c r="D33" i="6" l="1"/>
  <c r="E21" i="4"/>
  <c r="D22" i="6"/>
  <c r="D29" i="6" s="1"/>
  <c r="B22" i="6"/>
  <c r="B29" i="6" s="1"/>
  <c r="E29" i="6" l="1"/>
</calcChain>
</file>

<file path=xl/sharedStrings.xml><?xml version="1.0" encoding="utf-8"?>
<sst xmlns="http://schemas.openxmlformats.org/spreadsheetml/2006/main" count="480" uniqueCount="216">
  <si>
    <t>PREFEITURA DO MUNICÍPIO DE DIADEMA</t>
  </si>
  <si>
    <t>1 - IDENTIFICAÇÃO</t>
  </si>
  <si>
    <t>01 - Razão Social</t>
  </si>
  <si>
    <t>03 - Período de Execução</t>
  </si>
  <si>
    <t>05 - Endereço</t>
  </si>
  <si>
    <t>SP</t>
  </si>
  <si>
    <t>2 - PAGAMENTOS EFETUADOS</t>
  </si>
  <si>
    <t>9 - Nome do Favorecido</t>
  </si>
  <si>
    <t>Tipo</t>
  </si>
  <si>
    <t>Número</t>
  </si>
  <si>
    <t>Data</t>
  </si>
  <si>
    <t>(R$1,00)</t>
  </si>
  <si>
    <t>3 - SÍNTESE DA RECEITA E DA DESPESA (R$ 1,00)</t>
  </si>
  <si>
    <t>4 - AUTENTICAÇÃO</t>
  </si>
  <si>
    <t>1. Entidade Convenente</t>
  </si>
  <si>
    <t>2. Convênio nº</t>
  </si>
  <si>
    <t>3. Período de</t>
  </si>
  <si>
    <t>DADOS BANCÁRIOS</t>
  </si>
  <si>
    <t>MOVIMENTAÇÃO FINANCEIRA (Em R$ 1,00)</t>
  </si>
  <si>
    <t>8. DATA</t>
  </si>
  <si>
    <t>9. APLICAÇÃO (A)</t>
  </si>
  <si>
    <t>10. RESGATE (B)</t>
  </si>
  <si>
    <t>11. RENDIMENTO (C)</t>
  </si>
  <si>
    <t>12. SALDO (D)</t>
  </si>
  <si>
    <t>14. TOTAIS</t>
  </si>
  <si>
    <t>DESPESA</t>
  </si>
  <si>
    <t>RECEITA</t>
  </si>
  <si>
    <t>Valores Recebidos Inclusive os Rendimentos</t>
  </si>
  <si>
    <t>Recursos Financeiros</t>
  </si>
  <si>
    <t>Pagamentos realizados</t>
  </si>
  <si>
    <t>Total dos Recursos Financeiros (R$)</t>
  </si>
  <si>
    <t>Total dos Pagamentos</t>
  </si>
  <si>
    <t>Provisão (Aplicação Financeira)</t>
  </si>
  <si>
    <t>Total =</t>
  </si>
  <si>
    <t>CONCILIAÇÃO</t>
  </si>
  <si>
    <t>BANCÁRIA</t>
  </si>
  <si>
    <t>=</t>
  </si>
  <si>
    <t>- (menos)</t>
  </si>
  <si>
    <t>+ (mais)</t>
  </si>
  <si>
    <t>Documento nº</t>
  </si>
  <si>
    <t>Valor</t>
  </si>
  <si>
    <t>Despesas Realizadas conforme relação de pagamento</t>
  </si>
  <si>
    <t>12-Documentos</t>
  </si>
  <si>
    <t>14 - Valor</t>
  </si>
  <si>
    <t>15 - TOTAL</t>
  </si>
  <si>
    <t>16- Valor Reprogramado mês (anterior)</t>
  </si>
  <si>
    <t>17- Valor Recebido no mês (+)</t>
  </si>
  <si>
    <t>20- Despesa Realizada no mês (-)</t>
  </si>
  <si>
    <t>21- Saldo a devolver a PMD</t>
  </si>
  <si>
    <t>13 -Forma Pagamento</t>
  </si>
  <si>
    <t>Data Emissão</t>
  </si>
  <si>
    <t>Data Pagto.</t>
  </si>
  <si>
    <t>BALANCETE DA</t>
  </si>
  <si>
    <t>RECEITA E</t>
  </si>
  <si>
    <t>BALANCETE DA RECEITA E DESPESA</t>
  </si>
  <si>
    <t>(10.2) Saldo anterior, pendências da conciliação bancária anterior e outros</t>
  </si>
  <si>
    <t>15. Relacionar os documentos cujos valores compõem a Conciliação Bancária</t>
  </si>
  <si>
    <t>SINTÉTICA</t>
  </si>
  <si>
    <t>(6) Agente Financeiro</t>
  </si>
  <si>
    <t>(7) Agência</t>
  </si>
  <si>
    <t>(8) Conta Bancária</t>
  </si>
  <si>
    <t>(9) Item</t>
  </si>
  <si>
    <t>(10) Histórico</t>
  </si>
  <si>
    <t>(11) Valor em R$</t>
  </si>
  <si>
    <t>(10.4) Despesas bancárias (não autorizadas pelo Termo de Convênio)</t>
  </si>
  <si>
    <t>(10.6)  Cheques emitidos e não compensados no período da prestação de contas</t>
  </si>
  <si>
    <t xml:space="preserve">O signatário na qualidade de representante da entidade conveniada vem indicar, na forma abaixo detalhada, a aplicação dos recursos recebidos no período supra mencionado. </t>
  </si>
  <si>
    <t>DEMONSTRATIVO</t>
  </si>
  <si>
    <t xml:space="preserve">DE </t>
  </si>
  <si>
    <t>RENDIMENTOS</t>
  </si>
  <si>
    <t>Diadema</t>
  </si>
  <si>
    <t>8-Item</t>
  </si>
  <si>
    <t>18-Provisão (Aplic.Financeira) no mês(-)</t>
  </si>
  <si>
    <t>19-Reversão Aplic.Fin.no mês(+)</t>
  </si>
  <si>
    <t>10 - CNPJ/CPF</t>
  </si>
  <si>
    <t>11 - Especificação das Despesas</t>
  </si>
  <si>
    <t>Declaro (ou declaramos), na qualidade de responsável(eis) pela entidade supra-epigrafada, sob as penas da lei, que a documentação acima relacionada comprova a exata aplicação dos recursos recebidos para os fins indicados.</t>
  </si>
  <si>
    <t>(1) Executor:</t>
  </si>
  <si>
    <t>(10.7) Saldo do Demonstrativo da Prestação de contas</t>
  </si>
  <si>
    <t>SECRETARIA DE ASSISTÊNCIA SOCIAL E CIDADANIA</t>
  </si>
  <si>
    <t xml:space="preserve">Nº do Convênio: </t>
  </si>
  <si>
    <t>Período</t>
  </si>
  <si>
    <t>(4) Período de:</t>
  </si>
  <si>
    <t xml:space="preserve">  Responsável pela Elaboração</t>
  </si>
  <si>
    <t>. Cheques a compensar........................................................................................................................................................................................................</t>
  </si>
  <si>
    <t>. Valor de Recursos Proprios/Conta Convênio.................................................................................................................................................................</t>
  </si>
  <si>
    <t>. Saldo Prestação de Contas  (Municipal/Estadual/Federal).........................................................................................................................................</t>
  </si>
  <si>
    <t xml:space="preserve">  Responsável pela Entidade</t>
  </si>
  <si>
    <t>Histórico</t>
  </si>
  <si>
    <t>Total.....</t>
  </si>
  <si>
    <t xml:space="preserve">Executor:  </t>
  </si>
  <si>
    <t>(10.3) Valores pagos indevidamente (saíram da conta-corrente) e não registrados na planilhas de prestação de contas</t>
  </si>
  <si>
    <t>(10.5) Créditos (Depósitos, por exemplo) efetuados na conta-corrente para cobrir despesas não autorizadas pelo Termo de Convênio</t>
  </si>
  <si>
    <t>_________________________________________________</t>
  </si>
  <si>
    <t>______________________________________________</t>
  </si>
  <si>
    <t xml:space="preserve">  13. Transporte do período anterior..........</t>
  </si>
  <si>
    <t xml:space="preserve">  15. A transportar para o período seguinte..........</t>
  </si>
  <si>
    <t xml:space="preserve">  .Com Recursos do Concedente</t>
  </si>
  <si>
    <t xml:space="preserve">  .Transferidos pelo Concedente (no Mês)</t>
  </si>
  <si>
    <r>
      <t xml:space="preserve">  .Transferidos pelo Concedente</t>
    </r>
    <r>
      <rPr>
        <sz val="9"/>
        <color rgb="FF000000"/>
        <rFont val="Arial"/>
        <family val="2"/>
      </rPr>
      <t xml:space="preserve"> (Reprogr. Mês Anterior)</t>
    </r>
  </si>
  <si>
    <t xml:space="preserve">  .Recursos Próprios (10.2)</t>
  </si>
  <si>
    <t xml:space="preserve">  .Recursos Próprios Creditados (10.5)</t>
  </si>
  <si>
    <t xml:space="preserve">  - Reversão da Aplicação Financeira                           </t>
  </si>
  <si>
    <t xml:space="preserve">  .Com Recursos Próprios (despesas indevidas) 10.3</t>
  </si>
  <si>
    <t xml:space="preserve">  .Com Recursos Próprios (despesas bancárias) 10.4</t>
  </si>
  <si>
    <t xml:space="preserve">  - Aplicação Financeira                           </t>
  </si>
  <si>
    <t>PRESTAÇÃO DE CONTAS     -      MUNICIPAL</t>
  </si>
  <si>
    <t>02 - Número do CNPJ</t>
  </si>
  <si>
    <t>06 - Município</t>
  </si>
  <si>
    <t>04 - Exercício</t>
  </si>
  <si>
    <t>07 - UF</t>
  </si>
  <si>
    <t>PRESTAÇÃO DE CONTAS     -     ESTADUAL</t>
  </si>
  <si>
    <t>Responsável pela Entidade</t>
  </si>
  <si>
    <t>Responsável pela Elaboração</t>
  </si>
  <si>
    <t>PRESTAÇÃO DE CONTAS     -     FEDERAL</t>
  </si>
  <si>
    <t>POUPANÇA</t>
  </si>
  <si>
    <r>
      <rPr>
        <b/>
        <sz val="11"/>
        <color rgb="FF000000"/>
        <rFont val="Arial"/>
        <family val="2"/>
      </rPr>
      <t>(10.2)</t>
    </r>
    <r>
      <rPr>
        <sz val="11"/>
        <color rgb="FF000000"/>
        <rFont val="Arial"/>
        <family val="2"/>
      </rPr>
      <t xml:space="preserve"> Saldo anterior, pendências da conciliação bancária anterior e outros</t>
    </r>
  </si>
  <si>
    <r>
      <rPr>
        <b/>
        <sz val="11"/>
        <color rgb="FF000000"/>
        <rFont val="Arial"/>
        <family val="2"/>
      </rPr>
      <t>(10.3)</t>
    </r>
    <r>
      <rPr>
        <sz val="11"/>
        <color rgb="FF000000"/>
        <rFont val="Arial"/>
        <family val="2"/>
      </rPr>
      <t xml:space="preserve"> Valores pagos indevidamente (saíram da conta corrente) e não registrados nas planilhas de prestação de contas</t>
    </r>
  </si>
  <si>
    <r>
      <rPr>
        <b/>
        <sz val="11"/>
        <color rgb="FF000000"/>
        <rFont val="Arial"/>
        <family val="2"/>
      </rPr>
      <t>(10.4)</t>
    </r>
    <r>
      <rPr>
        <sz val="11"/>
        <color rgb="FF000000"/>
        <rFont val="Arial"/>
        <family val="2"/>
      </rPr>
      <t xml:space="preserve"> Despesas bancárias (não autorizadas pelo Termo de Convênio)</t>
    </r>
  </si>
  <si>
    <r>
      <rPr>
        <b/>
        <sz val="11"/>
        <color rgb="FF000000"/>
        <rFont val="Arial"/>
        <family val="2"/>
      </rPr>
      <t>(10.5)</t>
    </r>
    <r>
      <rPr>
        <sz val="11"/>
        <color rgb="FF000000"/>
        <rFont val="Arial"/>
        <family val="2"/>
      </rPr>
      <t xml:space="preserve"> Créditos, depósitos, efetuados na conta corrente para cobrir despesas não autorizadas pelo Termo de convênio</t>
    </r>
  </si>
  <si>
    <r>
      <rPr>
        <b/>
        <sz val="11"/>
        <color rgb="FF000000"/>
        <rFont val="Arial"/>
        <family val="2"/>
      </rPr>
      <t>(10.6)</t>
    </r>
    <r>
      <rPr>
        <sz val="11"/>
        <color rgb="FF000000"/>
        <rFont val="Arial"/>
        <family val="2"/>
      </rPr>
      <t xml:space="preserve">  Cheques emitidos e não compensados no período da prestação de contas</t>
    </r>
  </si>
  <si>
    <t>PENDÊNCIAS</t>
  </si>
  <si>
    <t>________________________________________________</t>
  </si>
  <si>
    <t>(5)Fonte Recurso</t>
  </si>
  <si>
    <t>91.986.125/0006-00</t>
  </si>
  <si>
    <t>RUA MERCURIO, 126 - VILA MARTA</t>
  </si>
  <si>
    <t>RUA MERCURIO, 12 6- VILA MARTA</t>
  </si>
  <si>
    <t xml:space="preserve">RUA MERCURIO, 126 - VILA MARTA </t>
  </si>
  <si>
    <t>BANCO DO BRASIL</t>
  </si>
  <si>
    <t>1820-1</t>
  </si>
  <si>
    <t>PRESTAÇÃO DE CONTAS     -     RECURSOS PRÓPRIOS</t>
  </si>
  <si>
    <t>Davi Palmeira de Castro</t>
  </si>
  <si>
    <t>PREFEITURA DO MUNÍCIPIO DE DIADEMA</t>
  </si>
  <si>
    <t>457889-9</t>
  </si>
  <si>
    <t>Saldo anterior</t>
  </si>
  <si>
    <t>6. Conta Corrente nº  457889-9</t>
  </si>
  <si>
    <r>
      <rPr>
        <sz val="11"/>
        <color rgb="FF000000"/>
        <rFont val="Arial"/>
        <family val="2"/>
      </rPr>
      <t>7. Tipo de Aplicação</t>
    </r>
    <r>
      <rPr>
        <b/>
        <sz val="11"/>
        <color rgb="FF000000"/>
        <rFont val="Arial"/>
        <family val="2"/>
      </rPr>
      <t xml:space="preserve"> </t>
    </r>
  </si>
  <si>
    <t>à</t>
  </si>
  <si>
    <t>ASSOCIAÇÃO BATISTA DE BENEFICÊNCIA TABEA - NÚCLEO SOCIAL DE DIADEMA</t>
  </si>
  <si>
    <t>ASSOCIAÇÃO BATISTA DE BENEFICÊNCIA TABEA</t>
  </si>
  <si>
    <t>Simone Heimann Almeida</t>
  </si>
  <si>
    <t xml:space="preserve"> </t>
  </si>
  <si>
    <t>RPS</t>
  </si>
  <si>
    <t>4. Banco do Brasil</t>
  </si>
  <si>
    <t>5. Agência - 1820-1</t>
  </si>
  <si>
    <t>NF</t>
  </si>
  <si>
    <t>CONTAS DE CONSUMO</t>
  </si>
  <si>
    <t>CLAUDICE CALIXTO DA SILVA</t>
  </si>
  <si>
    <t>DAVI PALMEIRA DE CASTRO</t>
  </si>
  <si>
    <t>224.838.588-99</t>
  </si>
  <si>
    <t>MARIA APARECIDA DA SILVA</t>
  </si>
  <si>
    <t>944.772.994-00</t>
  </si>
  <si>
    <t>JUCILENE DE JESUS MENDES</t>
  </si>
  <si>
    <t>250.993.328-03</t>
  </si>
  <si>
    <t>FERNANDA HENRIQUE DOS SANTOS</t>
  </si>
  <si>
    <t>192.659.108-95</t>
  </si>
  <si>
    <r>
      <t>(2) Convênio nº</t>
    </r>
    <r>
      <rPr>
        <b/>
        <sz val="11"/>
        <color rgb="FF000000"/>
        <rFont val="Arial"/>
        <family val="2"/>
      </rPr>
      <t>30.364/19</t>
    </r>
  </si>
  <si>
    <t>30.364/19</t>
  </si>
  <si>
    <t>357.567.368-32</t>
  </si>
  <si>
    <t>21- Saldo</t>
  </si>
  <si>
    <t>329.088.278-08</t>
  </si>
  <si>
    <t>GRF</t>
  </si>
  <si>
    <t>FGTS</t>
  </si>
  <si>
    <t>415.868.688-10</t>
  </si>
  <si>
    <t>DARF</t>
  </si>
  <si>
    <t>*</t>
  </si>
  <si>
    <t>CONFORME PREVISTO NO CRONOGRAMA DE</t>
  </si>
  <si>
    <t xml:space="preserve">DESEMBOLSO A ENTIDADE NÃO FARÁ PROVISÃO </t>
  </si>
  <si>
    <t>NATHALY JORGE COELHO</t>
  </si>
  <si>
    <t>437.722.518-97</t>
  </si>
  <si>
    <t>KAIKE ROBERTO SOUZA</t>
  </si>
  <si>
    <t>467.705.898-93</t>
  </si>
  <si>
    <t>61.695.227/0001-93</t>
  </si>
  <si>
    <t>00.474.763/0001-74</t>
  </si>
  <si>
    <t>ALIMENTOS</t>
  </si>
  <si>
    <t>GILSON HILÁRIO DA SILVA</t>
  </si>
  <si>
    <t>163.647.078-58</t>
  </si>
  <si>
    <t>RH(ENCARGOS)</t>
  </si>
  <si>
    <t>IR</t>
  </si>
  <si>
    <t>ELETROPAULO</t>
  </si>
  <si>
    <t>PEDAGÓGICO</t>
  </si>
  <si>
    <t>INSS</t>
  </si>
  <si>
    <t>APETITO FOODS LTDA</t>
  </si>
  <si>
    <t>67.549.717/0001-68</t>
  </si>
  <si>
    <t>RECURSOS HUMANOS</t>
  </si>
  <si>
    <t>MELISSA MELO ALVES SANTANA</t>
  </si>
  <si>
    <t xml:space="preserve">BANCO DO BRASIL </t>
  </si>
  <si>
    <t>48.076.228/0017-59</t>
  </si>
  <si>
    <t>09.482.202/0001-91</t>
  </si>
  <si>
    <t>SENDAS DISTRIBUIDORA S/A ASSAI</t>
  </si>
  <si>
    <t>06.057.223/0347-42</t>
  </si>
  <si>
    <t xml:space="preserve">  </t>
  </si>
  <si>
    <t>SETEMBRO</t>
  </si>
  <si>
    <t>01/09/2022 à 30/09/2022</t>
  </si>
  <si>
    <t>PARCELA  09/2022</t>
  </si>
  <si>
    <t>SABESP</t>
  </si>
  <si>
    <t>43.776.517/0001-80</t>
  </si>
  <si>
    <t>FATURA</t>
  </si>
  <si>
    <t>ARMARINHOS FERNANDO</t>
  </si>
  <si>
    <t>FLMA DIADEMA COM E VAREJO DE COMBUSTÍVEIS</t>
  </si>
  <si>
    <t>CF DE FARIAS ROCHA</t>
  </si>
  <si>
    <t>18.653.301/0001-80</t>
  </si>
  <si>
    <t>INSS DOCUMENTO DE ARRECADAÇÃO DE RECEITAS FED</t>
  </si>
  <si>
    <t>THEODORO COMÉRCIO DE GÁS</t>
  </si>
  <si>
    <t>CLÉCIO CLLEMENTE XAVIER VIEIRA</t>
  </si>
  <si>
    <t>FLMA DIADEMA COM COMBUSTÍVEIS</t>
  </si>
  <si>
    <t>TARIFAS BANCÁRIAS</t>
  </si>
  <si>
    <t>EXT</t>
  </si>
  <si>
    <t>DÉBITO</t>
  </si>
  <si>
    <t>PIX</t>
  </si>
  <si>
    <t>BOLETO</t>
  </si>
  <si>
    <t>.</t>
  </si>
  <si>
    <t>PIX REF DESPESAS SETEMBRO</t>
  </si>
  <si>
    <t>(10.1) Saldo da conta-corrente, em 30/09/2022</t>
  </si>
  <si>
    <t>SISPAG</t>
  </si>
  <si>
    <t>Diadema,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</si>
</sst>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&quot;R$ &quot;#,##0.00_);[Red]\(&quot;R$ &quot;#,##0.00\)"/>
    <numFmt numFmtId="166" formatCode="_(* #,##0.00_);_(* \(#,##0.00\);_(* &quot;-&quot;??_);_(@_)"/>
    <numFmt numFmtId="167" formatCode="dd/mm/yy;@"/>
    <numFmt numFmtId="168" formatCode="&quot;R$ &quot;#,##0.00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Courier New"/>
      <family val="3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Times New Roman"/>
      <family val="1"/>
    </font>
    <font>
      <i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Times New Roman"/>
      <family val="1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indexed="64"/>
      </right>
      <top style="thick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90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166" fontId="1" fillId="0" borderId="0" xfId="0" applyNumberFormat="1" applyFont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right"/>
      <protection locked="0"/>
    </xf>
    <xf numFmtId="0" fontId="1" fillId="3" borderId="59" xfId="0" applyFont="1" applyFill="1" applyBorder="1" applyAlignment="1" applyProtection="1">
      <alignment horizontal="left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14" fontId="1" fillId="3" borderId="59" xfId="0" applyNumberFormat="1" applyFont="1" applyFill="1" applyBorder="1" applyAlignment="1" applyProtection="1">
      <alignment horizontal="center"/>
      <protection locked="0"/>
    </xf>
    <xf numFmtId="167" fontId="1" fillId="3" borderId="59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164" fontId="5" fillId="0" borderId="30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9" xfId="0" applyFont="1" applyBorder="1" applyProtection="1"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72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44" xfId="0" applyFont="1" applyBorder="1" applyProtection="1">
      <protection locked="0"/>
    </xf>
    <xf numFmtId="166" fontId="4" fillId="0" borderId="0" xfId="0" applyNumberFormat="1" applyFont="1" applyProtection="1">
      <protection locked="0"/>
    </xf>
    <xf numFmtId="166" fontId="5" fillId="0" borderId="0" xfId="0" applyNumberFormat="1" applyFont="1" applyProtection="1"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44" xfId="0" applyNumberFormat="1" applyFont="1" applyBorder="1"/>
    <xf numFmtId="164" fontId="5" fillId="0" borderId="7" xfId="0" applyNumberFormat="1" applyFont="1" applyBorder="1"/>
    <xf numFmtId="0" fontId="9" fillId="3" borderId="59" xfId="0" applyFont="1" applyFill="1" applyBorder="1" applyAlignment="1" applyProtection="1">
      <alignment horizontal="left"/>
      <protection locked="0"/>
    </xf>
    <xf numFmtId="0" fontId="9" fillId="3" borderId="59" xfId="0" applyFont="1" applyFill="1" applyBorder="1" applyAlignment="1" applyProtection="1">
      <alignment horizontal="center"/>
      <protection locked="0"/>
    </xf>
    <xf numFmtId="14" fontId="9" fillId="3" borderId="59" xfId="0" applyNumberFormat="1" applyFont="1" applyFill="1" applyBorder="1" applyAlignment="1" applyProtection="1">
      <alignment horizontal="center"/>
      <protection locked="0"/>
    </xf>
    <xf numFmtId="167" fontId="9" fillId="3" borderId="59" xfId="0" applyNumberFormat="1" applyFont="1" applyFill="1" applyBorder="1" applyAlignment="1" applyProtection="1">
      <alignment horizontal="center"/>
      <protection locked="0"/>
    </xf>
    <xf numFmtId="0" fontId="9" fillId="0" borderId="59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37" xfId="0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5" fillId="0" borderId="7" xfId="0" applyNumberFormat="1" applyFont="1" applyBorder="1" applyProtection="1">
      <protection locked="0"/>
    </xf>
    <xf numFmtId="165" fontId="5" fillId="0" borderId="43" xfId="0" applyNumberFormat="1" applyFont="1" applyBorder="1" applyProtection="1">
      <protection locked="0"/>
    </xf>
    <xf numFmtId="165" fontId="5" fillId="0" borderId="7" xfId="0" applyNumberFormat="1" applyFont="1" applyBorder="1" applyProtection="1">
      <protection locked="0"/>
    </xf>
    <xf numFmtId="164" fontId="5" fillId="0" borderId="43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168" fontId="1" fillId="0" borderId="0" xfId="0" applyNumberFormat="1" applyFont="1" applyProtection="1">
      <protection locked="0"/>
    </xf>
    <xf numFmtId="0" fontId="11" fillId="0" borderId="66" xfId="0" applyFont="1" applyBorder="1" applyProtection="1">
      <protection locked="0"/>
    </xf>
    <xf numFmtId="0" fontId="11" fillId="0" borderId="67" xfId="0" applyFont="1" applyBorder="1" applyProtection="1">
      <protection locked="0"/>
    </xf>
    <xf numFmtId="0" fontId="11" fillId="0" borderId="68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69" xfId="0" applyFont="1" applyBorder="1" applyProtection="1">
      <protection locked="0"/>
    </xf>
    <xf numFmtId="0" fontId="11" fillId="0" borderId="69" xfId="0" applyFont="1" applyBorder="1" applyAlignment="1" applyProtection="1">
      <alignment horizontal="center"/>
      <protection locked="0"/>
    </xf>
    <xf numFmtId="0" fontId="11" fillId="0" borderId="70" xfId="0" applyFont="1" applyBorder="1" applyProtection="1">
      <protection locked="0"/>
    </xf>
    <xf numFmtId="0" fontId="12" fillId="0" borderId="71" xfId="0" applyFont="1" applyBorder="1" applyAlignment="1" applyProtection="1">
      <alignment vertical="center" wrapText="1"/>
      <protection locked="0"/>
    </xf>
    <xf numFmtId="0" fontId="11" fillId="0" borderId="73" xfId="0" applyFont="1" applyBorder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30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166" fontId="13" fillId="0" borderId="76" xfId="1" applyFont="1" applyBorder="1" applyAlignment="1" applyProtection="1">
      <alignment vertical="center"/>
      <protection locked="0"/>
    </xf>
    <xf numFmtId="49" fontId="11" fillId="0" borderId="24" xfId="0" applyNumberFormat="1" applyFont="1" applyBorder="1" applyAlignment="1" applyProtection="1">
      <alignment horizontal="center" vertical="center" wrapText="1"/>
      <protection locked="0"/>
    </xf>
    <xf numFmtId="4" fontId="11" fillId="0" borderId="0" xfId="0" applyNumberFormat="1" applyFont="1" applyProtection="1"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168" fontId="11" fillId="0" borderId="0" xfId="0" applyNumberFormat="1" applyFont="1" applyProtection="1">
      <protection locked="0"/>
    </xf>
    <xf numFmtId="14" fontId="11" fillId="0" borderId="10" xfId="0" applyNumberFormat="1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7" xfId="0" applyFont="1" applyBorder="1" applyProtection="1">
      <protection locked="0"/>
    </xf>
    <xf numFmtId="166" fontId="11" fillId="0" borderId="36" xfId="0" applyNumberFormat="1" applyFont="1" applyBorder="1" applyAlignment="1">
      <alignment vertical="center"/>
    </xf>
    <xf numFmtId="164" fontId="12" fillId="0" borderId="31" xfId="1" applyNumberFormat="1" applyFont="1" applyBorder="1" applyAlignment="1">
      <alignment vertical="center"/>
    </xf>
    <xf numFmtId="164" fontId="12" fillId="0" borderId="58" xfId="1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164" fontId="11" fillId="0" borderId="20" xfId="0" applyNumberFormat="1" applyFont="1" applyBorder="1" applyProtection="1">
      <protection locked="0"/>
    </xf>
    <xf numFmtId="0" fontId="12" fillId="0" borderId="17" xfId="0" applyFont="1" applyBorder="1" applyProtection="1">
      <protection locked="0"/>
    </xf>
    <xf numFmtId="166" fontId="11" fillId="0" borderId="9" xfId="0" applyNumberFormat="1" applyFont="1" applyBorder="1" applyAlignment="1" applyProtection="1">
      <alignment horizontal="right"/>
      <protection locked="0"/>
    </xf>
    <xf numFmtId="164" fontId="12" fillId="0" borderId="9" xfId="0" applyNumberFormat="1" applyFont="1" applyBorder="1" applyAlignment="1" applyProtection="1">
      <alignment horizontal="right"/>
      <protection locked="0"/>
    </xf>
    <xf numFmtId="164" fontId="11" fillId="0" borderId="9" xfId="0" applyNumberFormat="1" applyFont="1" applyBorder="1" applyProtection="1">
      <protection locked="0"/>
    </xf>
    <xf numFmtId="164" fontId="11" fillId="0" borderId="70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164" fontId="11" fillId="0" borderId="70" xfId="0" applyNumberFormat="1" applyFont="1" applyBorder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2" fillId="0" borderId="37" xfId="0" applyFont="1" applyBorder="1" applyProtection="1">
      <protection locked="0"/>
    </xf>
    <xf numFmtId="168" fontId="12" fillId="0" borderId="4" xfId="0" applyNumberFormat="1" applyFont="1" applyBorder="1" applyProtection="1">
      <protection locked="0"/>
    </xf>
    <xf numFmtId="0" fontId="12" fillId="0" borderId="4" xfId="0" applyFont="1" applyBorder="1" applyProtection="1">
      <protection locked="0"/>
    </xf>
    <xf numFmtId="168" fontId="12" fillId="0" borderId="33" xfId="0" applyNumberFormat="1" applyFont="1" applyBorder="1" applyProtection="1">
      <protection locked="0"/>
    </xf>
    <xf numFmtId="168" fontId="12" fillId="0" borderId="0" xfId="0" applyNumberFormat="1" applyFont="1" applyProtection="1">
      <protection locked="0"/>
    </xf>
    <xf numFmtId="0" fontId="12" fillId="0" borderId="14" xfId="0" applyFont="1" applyBorder="1" applyProtection="1">
      <protection locked="0"/>
    </xf>
    <xf numFmtId="168" fontId="12" fillId="0" borderId="9" xfId="0" applyNumberFormat="1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12" fillId="0" borderId="10" xfId="0" applyFont="1" applyBorder="1"/>
    <xf numFmtId="164" fontId="13" fillId="0" borderId="20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20" xfId="0" applyNumberFormat="1" applyFont="1" applyBorder="1" applyAlignment="1">
      <alignment horizontal="right"/>
    </xf>
    <xf numFmtId="164" fontId="12" fillId="0" borderId="20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164" fontId="11" fillId="0" borderId="9" xfId="0" applyNumberFormat="1" applyFont="1" applyBorder="1"/>
    <xf numFmtId="0" fontId="12" fillId="0" borderId="0" xfId="0" applyFont="1"/>
    <xf numFmtId="164" fontId="12" fillId="0" borderId="70" xfId="0" applyNumberFormat="1" applyFont="1" applyBorder="1" applyAlignment="1">
      <alignment horizontal="right"/>
    </xf>
    <xf numFmtId="164" fontId="12" fillId="0" borderId="35" xfId="0" applyNumberFormat="1" applyFont="1" applyBorder="1" applyAlignment="1">
      <alignment vertical="center"/>
    </xf>
    <xf numFmtId="164" fontId="12" fillId="0" borderId="36" xfId="0" applyNumberFormat="1" applyFont="1" applyBorder="1" applyAlignment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vertical="center"/>
      <protection locked="0"/>
    </xf>
    <xf numFmtId="166" fontId="11" fillId="0" borderId="28" xfId="0" applyNumberFormat="1" applyFont="1" applyBorder="1" applyAlignment="1" applyProtection="1">
      <alignment vertical="center"/>
      <protection locked="0"/>
    </xf>
    <xf numFmtId="167" fontId="11" fillId="0" borderId="39" xfId="0" applyNumberFormat="1" applyFont="1" applyBorder="1" applyAlignment="1" applyProtection="1">
      <alignment horizontal="center" vertical="center"/>
      <protection locked="0"/>
    </xf>
    <xf numFmtId="166" fontId="11" fillId="0" borderId="16" xfId="0" applyNumberFormat="1" applyFont="1" applyBorder="1" applyAlignment="1" applyProtection="1">
      <alignment vertical="center"/>
      <protection locked="0"/>
    </xf>
    <xf numFmtId="166" fontId="11" fillId="0" borderId="15" xfId="0" applyNumberFormat="1" applyFont="1" applyBorder="1" applyAlignment="1" applyProtection="1">
      <alignment vertical="center"/>
      <protection locked="0"/>
    </xf>
    <xf numFmtId="166" fontId="11" fillId="0" borderId="21" xfId="0" applyNumberFormat="1" applyFont="1" applyBorder="1" applyAlignment="1" applyProtection="1">
      <alignment vertical="center"/>
      <protection locked="0"/>
    </xf>
    <xf numFmtId="166" fontId="11" fillId="0" borderId="20" xfId="0" applyNumberFormat="1" applyFont="1" applyBorder="1" applyAlignment="1" applyProtection="1">
      <alignment vertical="center"/>
      <protection locked="0"/>
    </xf>
    <xf numFmtId="166" fontId="11" fillId="0" borderId="17" xfId="0" applyNumberFormat="1" applyFont="1" applyBorder="1" applyAlignment="1" applyProtection="1">
      <alignment vertical="center"/>
      <protection locked="0"/>
    </xf>
    <xf numFmtId="166" fontId="11" fillId="0" borderId="0" xfId="0" applyNumberFormat="1" applyFont="1" applyProtection="1">
      <protection locked="0"/>
    </xf>
    <xf numFmtId="166" fontId="11" fillId="0" borderId="32" xfId="0" applyNumberFormat="1" applyFont="1" applyBorder="1" applyAlignment="1" applyProtection="1">
      <alignment vertical="center"/>
      <protection locked="0"/>
    </xf>
    <xf numFmtId="166" fontId="11" fillId="0" borderId="40" xfId="0" applyNumberFormat="1" applyFont="1" applyBorder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166" fontId="11" fillId="0" borderId="22" xfId="0" applyNumberFormat="1" applyFont="1" applyBorder="1" applyAlignment="1">
      <alignment vertical="center"/>
    </xf>
    <xf numFmtId="166" fontId="11" fillId="0" borderId="26" xfId="0" applyNumberFormat="1" applyFont="1" applyBorder="1" applyAlignment="1">
      <alignment vertical="center"/>
    </xf>
    <xf numFmtId="166" fontId="11" fillId="0" borderId="31" xfId="0" applyNumberFormat="1" applyFont="1" applyBorder="1" applyAlignment="1">
      <alignment vertical="center"/>
    </xf>
    <xf numFmtId="166" fontId="11" fillId="0" borderId="29" xfId="0" applyNumberFormat="1" applyFont="1" applyBorder="1" applyAlignment="1">
      <alignment vertical="center"/>
    </xf>
    <xf numFmtId="49" fontId="9" fillId="3" borderId="59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 wrapText="1"/>
      <protection locked="0"/>
    </xf>
    <xf numFmtId="166" fontId="13" fillId="0" borderId="60" xfId="1" applyFont="1" applyBorder="1" applyAlignment="1" applyProtection="1">
      <alignment horizontal="left" wrapText="1"/>
      <protection locked="0"/>
    </xf>
    <xf numFmtId="164" fontId="12" fillId="0" borderId="31" xfId="1" applyNumberFormat="1" applyFont="1" applyBorder="1"/>
    <xf numFmtId="1" fontId="11" fillId="0" borderId="24" xfId="0" applyNumberFormat="1" applyFont="1" applyBorder="1" applyAlignment="1" applyProtection="1">
      <alignment horizontal="center" wrapText="1"/>
      <protection locked="0"/>
    </xf>
    <xf numFmtId="14" fontId="11" fillId="0" borderId="25" xfId="0" applyNumberFormat="1" applyFont="1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 wrapText="1"/>
      <protection locked="0"/>
    </xf>
    <xf numFmtId="14" fontId="15" fillId="0" borderId="59" xfId="0" applyNumberFormat="1" applyFont="1" applyBorder="1" applyAlignment="1" applyProtection="1">
      <alignment horizontal="center"/>
      <protection locked="0"/>
    </xf>
    <xf numFmtId="0" fontId="15" fillId="0" borderId="59" xfId="0" applyFont="1" applyBorder="1" applyAlignment="1" applyProtection="1">
      <alignment horizontal="left"/>
      <protection locked="0"/>
    </xf>
    <xf numFmtId="166" fontId="15" fillId="0" borderId="61" xfId="0" applyNumberFormat="1" applyFont="1" applyBorder="1" applyProtection="1">
      <protection locked="0"/>
    </xf>
    <xf numFmtId="0" fontId="11" fillId="2" borderId="24" xfId="0" applyFont="1" applyFill="1" applyBorder="1" applyAlignment="1" applyProtection="1">
      <alignment horizontal="center" wrapText="1"/>
      <protection locked="0"/>
    </xf>
    <xf numFmtId="14" fontId="11" fillId="2" borderId="25" xfId="0" applyNumberFormat="1" applyFont="1" applyFill="1" applyBorder="1" applyAlignment="1" applyProtection="1">
      <alignment horizontal="center" wrapText="1"/>
      <protection locked="0"/>
    </xf>
    <xf numFmtId="4" fontId="11" fillId="0" borderId="0" xfId="0" applyNumberFormat="1" applyFont="1"/>
    <xf numFmtId="0" fontId="10" fillId="0" borderId="0" xfId="0" applyFont="1" applyAlignment="1" applyProtection="1">
      <alignment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72" xfId="0" applyBorder="1" applyProtection="1">
      <protection locked="0"/>
    </xf>
    <xf numFmtId="0" fontId="4" fillId="0" borderId="7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6" fillId="0" borderId="41" xfId="0" applyFont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7" fillId="0" borderId="0" xfId="0" applyFont="1" applyProtection="1"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Protection="1"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20" xfId="0" applyFont="1" applyBorder="1" applyAlignment="1" applyProtection="1">
      <alignment vertical="top"/>
      <protection locked="0"/>
    </xf>
    <xf numFmtId="0" fontId="12" fillId="0" borderId="10" xfId="0" applyFont="1" applyBorder="1" applyAlignment="1" applyProtection="1">
      <alignment vertical="top"/>
      <protection locked="0"/>
    </xf>
    <xf numFmtId="0" fontId="11" fillId="0" borderId="37" xfId="0" applyFont="1" applyBorder="1" applyProtection="1"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vertical="top" wrapText="1"/>
      <protection locked="0"/>
    </xf>
    <xf numFmtId="0" fontId="12" fillId="0" borderId="20" xfId="0" applyFont="1" applyBorder="1" applyProtection="1">
      <protection locked="0"/>
    </xf>
    <xf numFmtId="0" fontId="12" fillId="0" borderId="21" xfId="0" applyFont="1" applyBorder="1" applyAlignment="1" applyProtection="1">
      <alignment vertical="top" wrapText="1"/>
      <protection locked="0"/>
    </xf>
    <xf numFmtId="14" fontId="12" fillId="0" borderId="22" xfId="0" applyNumberFormat="1" applyFont="1" applyBorder="1" applyAlignment="1" applyProtection="1">
      <alignment horizontal="center"/>
      <protection locked="0"/>
    </xf>
    <xf numFmtId="3" fontId="12" fillId="0" borderId="21" xfId="0" applyNumberFormat="1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14" fontId="12" fillId="0" borderId="8" xfId="0" applyNumberFormat="1" applyFont="1" applyBorder="1" applyAlignment="1" applyProtection="1">
      <alignment horizontal="center" wrapText="1"/>
      <protection locked="0"/>
    </xf>
    <xf numFmtId="0" fontId="7" fillId="4" borderId="4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11" fillId="0" borderId="25" xfId="0" applyFont="1" applyBorder="1" applyAlignment="1" applyProtection="1">
      <alignment horizontal="center" wrapText="1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28" xfId="0" applyFont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vertical="center" wrapText="1"/>
      <protection locked="0"/>
    </xf>
    <xf numFmtId="0" fontId="11" fillId="4" borderId="19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3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7" fillId="0" borderId="17" xfId="0" applyFont="1" applyBorder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1" fillId="4" borderId="78" xfId="0" applyFont="1" applyFill="1" applyBorder="1" applyAlignment="1" applyProtection="1">
      <alignment vertical="center" wrapText="1"/>
      <protection locked="0"/>
    </xf>
    <xf numFmtId="0" fontId="11" fillId="4" borderId="52" xfId="0" applyFont="1" applyFill="1" applyBorder="1" applyAlignment="1" applyProtection="1">
      <alignment vertical="center" wrapText="1"/>
      <protection locked="0"/>
    </xf>
    <xf numFmtId="0" fontId="11" fillId="4" borderId="16" xfId="0" applyFont="1" applyFill="1" applyBorder="1" applyAlignment="1" applyProtection="1">
      <alignment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22" fontId="12" fillId="0" borderId="9" xfId="0" applyNumberFormat="1" applyFont="1" applyBorder="1" applyAlignment="1" applyProtection="1">
      <alignment horizontal="center" vertical="center"/>
      <protection locked="0"/>
    </xf>
    <xf numFmtId="0" fontId="5" fillId="0" borderId="82" xfId="0" applyFont="1" applyBorder="1" applyProtection="1">
      <protection locked="0"/>
    </xf>
    <xf numFmtId="0" fontId="5" fillId="0" borderId="67" xfId="0" applyFont="1" applyBorder="1" applyProtection="1">
      <protection locked="0"/>
    </xf>
    <xf numFmtId="3" fontId="1" fillId="0" borderId="63" xfId="0" applyNumberFormat="1" applyFont="1" applyBorder="1" applyAlignment="1" applyProtection="1">
      <alignment horizontal="right"/>
      <protection locked="0"/>
    </xf>
    <xf numFmtId="3" fontId="11" fillId="0" borderId="24" xfId="0" applyNumberFormat="1" applyFont="1" applyBorder="1" applyAlignment="1" applyProtection="1">
      <alignment horizontal="center" wrapText="1"/>
      <protection locked="0"/>
    </xf>
    <xf numFmtId="17" fontId="1" fillId="3" borderId="59" xfId="0" applyNumberFormat="1" applyFont="1" applyFill="1" applyBorder="1" applyAlignment="1" applyProtection="1">
      <alignment horizontal="center"/>
      <protection locked="0"/>
    </xf>
    <xf numFmtId="166" fontId="5" fillId="0" borderId="43" xfId="1" applyFont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43" fontId="12" fillId="0" borderId="8" xfId="1" applyNumberFormat="1" applyFont="1" applyBorder="1"/>
    <xf numFmtId="3" fontId="11" fillId="2" borderId="24" xfId="0" applyNumberFormat="1" applyFont="1" applyFill="1" applyBorder="1" applyAlignment="1" applyProtection="1">
      <alignment horizontal="center" wrapText="1"/>
      <protection locked="0"/>
    </xf>
    <xf numFmtId="3" fontId="1" fillId="3" borderId="59" xfId="0" applyNumberFormat="1" applyFont="1" applyFill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6" fontId="8" fillId="0" borderId="61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1" fillId="3" borderId="59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44" fontId="19" fillId="0" borderId="0" xfId="0" applyNumberFormat="1" applyFont="1"/>
    <xf numFmtId="0" fontId="19" fillId="0" borderId="59" xfId="0" applyFont="1" applyBorder="1"/>
    <xf numFmtId="44" fontId="19" fillId="0" borderId="59" xfId="0" applyNumberFormat="1" applyFont="1" applyBorder="1"/>
    <xf numFmtId="14" fontId="9" fillId="0" borderId="59" xfId="0" applyNumberFormat="1" applyFont="1" applyFill="1" applyBorder="1" applyAlignment="1" applyProtection="1">
      <alignment horizontal="center"/>
      <protection locked="0"/>
    </xf>
    <xf numFmtId="0" fontId="11" fillId="0" borderId="86" xfId="0" applyFont="1" applyBorder="1" applyProtection="1">
      <protection locked="0"/>
    </xf>
    <xf numFmtId="0" fontId="11" fillId="0" borderId="87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6" fontId="8" fillId="0" borderId="59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6" fillId="0" borderId="90" xfId="0" applyFont="1" applyBorder="1" applyProtection="1">
      <protection locked="0"/>
    </xf>
    <xf numFmtId="0" fontId="4" fillId="0" borderId="92" xfId="0" applyFont="1" applyBorder="1" applyProtection="1">
      <protection locked="0"/>
    </xf>
    <xf numFmtId="0" fontId="4" fillId="0" borderId="91" xfId="0" applyFont="1" applyBorder="1" applyProtection="1">
      <protection locked="0"/>
    </xf>
    <xf numFmtId="0" fontId="4" fillId="0" borderId="83" xfId="0" applyFont="1" applyBorder="1" applyProtection="1">
      <protection locked="0"/>
    </xf>
    <xf numFmtId="0" fontId="1" fillId="0" borderId="93" xfId="0" applyFont="1" applyBorder="1" applyProtection="1">
      <protection locked="0"/>
    </xf>
    <xf numFmtId="0" fontId="5" fillId="0" borderId="95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5" fillId="0" borderId="97" xfId="0" applyFont="1" applyBorder="1" applyAlignment="1" applyProtection="1">
      <alignment horizontal="center"/>
      <protection locked="0"/>
    </xf>
    <xf numFmtId="0" fontId="7" fillId="4" borderId="98" xfId="0" applyFont="1" applyFill="1" applyBorder="1" applyProtection="1">
      <protection locked="0"/>
    </xf>
    <xf numFmtId="0" fontId="5" fillId="4" borderId="99" xfId="0" applyFont="1" applyFill="1" applyBorder="1" applyProtection="1">
      <protection locked="0"/>
    </xf>
    <xf numFmtId="49" fontId="4" fillId="0" borderId="69" xfId="0" applyNumberFormat="1" applyFont="1" applyBorder="1" applyAlignment="1" applyProtection="1">
      <alignment vertical="center"/>
      <protection locked="0"/>
    </xf>
    <xf numFmtId="0" fontId="5" fillId="0" borderId="70" xfId="0" applyFont="1" applyBorder="1" applyProtection="1">
      <protection locked="0"/>
    </xf>
    <xf numFmtId="0" fontId="4" fillId="0" borderId="93" xfId="0" applyFont="1" applyBorder="1" applyAlignment="1" applyProtection="1">
      <alignment horizontal="center"/>
      <protection locked="0"/>
    </xf>
    <xf numFmtId="0" fontId="4" fillId="0" borderId="102" xfId="0" applyFont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166" fontId="8" fillId="3" borderId="63" xfId="0" applyNumberFormat="1" applyFont="1" applyFill="1" applyBorder="1" applyAlignment="1" applyProtection="1">
      <alignment horizontal="right"/>
      <protection locked="0"/>
    </xf>
    <xf numFmtId="0" fontId="1" fillId="4" borderId="99" xfId="0" applyFont="1" applyFill="1" applyBorder="1" applyProtection="1">
      <protection locked="0"/>
    </xf>
    <xf numFmtId="0" fontId="1" fillId="0" borderId="83" xfId="0" applyFont="1" applyBorder="1" applyProtection="1">
      <protection locked="0"/>
    </xf>
    <xf numFmtId="164" fontId="5" fillId="0" borderId="96" xfId="0" applyNumberFormat="1" applyFont="1" applyBorder="1" applyProtection="1">
      <protection locked="0"/>
    </xf>
    <xf numFmtId="164" fontId="5" fillId="0" borderId="104" xfId="0" applyNumberFormat="1" applyFont="1" applyBorder="1"/>
    <xf numFmtId="0" fontId="4" fillId="4" borderId="99" xfId="0" applyFont="1" applyFill="1" applyBorder="1" applyProtection="1">
      <protection locked="0"/>
    </xf>
    <xf numFmtId="0" fontId="1" fillId="0" borderId="69" xfId="0" applyFont="1" applyBorder="1" applyProtection="1">
      <protection locked="0"/>
    </xf>
    <xf numFmtId="0" fontId="4" fillId="0" borderId="70" xfId="0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4" fillId="0" borderId="73" xfId="0" applyFont="1" applyBorder="1" applyProtection="1"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6" xfId="0" applyFont="1" applyBorder="1" applyAlignment="1" applyProtection="1">
      <alignment horizontal="left"/>
      <protection locked="0"/>
    </xf>
    <xf numFmtId="0" fontId="1" fillId="0" borderId="68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4" borderId="89" xfId="0" applyFont="1" applyFill="1" applyBorder="1" applyProtection="1">
      <protection locked="0"/>
    </xf>
    <xf numFmtId="43" fontId="9" fillId="3" borderId="59" xfId="0" applyNumberFormat="1" applyFont="1" applyFill="1" applyBorder="1"/>
    <xf numFmtId="0" fontId="4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3" fontId="4" fillId="0" borderId="59" xfId="0" applyNumberFormat="1" applyFont="1" applyBorder="1" applyAlignment="1" applyProtection="1">
      <alignment horizontal="center"/>
      <protection locked="0"/>
    </xf>
    <xf numFmtId="166" fontId="9" fillId="3" borderId="63" xfId="0" applyNumberFormat="1" applyFont="1" applyFill="1" applyBorder="1" applyAlignment="1">
      <alignment horizontal="right"/>
    </xf>
    <xf numFmtId="3" fontId="1" fillId="0" borderId="59" xfId="0" applyNumberFormat="1" applyFont="1" applyBorder="1" applyAlignment="1" applyProtection="1">
      <alignment horizontal="right"/>
      <protection locked="0"/>
    </xf>
    <xf numFmtId="44" fontId="4" fillId="0" borderId="59" xfId="0" applyNumberFormat="1" applyFont="1" applyBorder="1" applyAlignment="1" applyProtection="1">
      <alignment horizontal="center"/>
      <protection locked="0"/>
    </xf>
    <xf numFmtId="44" fontId="8" fillId="3" borderId="59" xfId="0" applyNumberFormat="1" applyFont="1" applyFill="1" applyBorder="1" applyProtection="1">
      <protection locked="0"/>
    </xf>
    <xf numFmtId="44" fontId="8" fillId="3" borderId="61" xfId="0" applyNumberFormat="1" applyFont="1" applyFill="1" applyBorder="1" applyProtection="1"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14" fontId="4" fillId="0" borderId="59" xfId="0" applyNumberFormat="1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5" fillId="0" borderId="103" xfId="0" applyFont="1" applyBorder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  <xf numFmtId="14" fontId="1" fillId="0" borderId="63" xfId="0" applyNumberFormat="1" applyFont="1" applyBorder="1" applyAlignment="1" applyProtection="1">
      <alignment horizontal="right"/>
      <protection locked="0"/>
    </xf>
    <xf numFmtId="0" fontId="16" fillId="0" borderId="108" xfId="0" applyFont="1" applyBorder="1" applyProtection="1">
      <protection locked="0"/>
    </xf>
    <xf numFmtId="0" fontId="4" fillId="0" borderId="109" xfId="0" applyFont="1" applyBorder="1" applyProtection="1">
      <protection locked="0"/>
    </xf>
    <xf numFmtId="0" fontId="4" fillId="0" borderId="110" xfId="0" applyFont="1" applyBorder="1" applyProtection="1">
      <protection locked="0"/>
    </xf>
    <xf numFmtId="0" fontId="1" fillId="0" borderId="111" xfId="0" applyFont="1" applyBorder="1" applyProtection="1">
      <protection locked="0"/>
    </xf>
    <xf numFmtId="0" fontId="5" fillId="0" borderId="113" xfId="0" applyFont="1" applyBorder="1" applyAlignment="1" applyProtection="1">
      <alignment horizontal="center"/>
      <protection locked="0"/>
    </xf>
    <xf numFmtId="0" fontId="5" fillId="0" borderId="115" xfId="0" applyFont="1" applyBorder="1" applyAlignment="1" applyProtection="1">
      <alignment horizontal="center"/>
      <protection locked="0"/>
    </xf>
    <xf numFmtId="0" fontId="7" fillId="4" borderId="108" xfId="0" applyFont="1" applyFill="1" applyBorder="1" applyProtection="1">
      <protection locked="0"/>
    </xf>
    <xf numFmtId="0" fontId="5" fillId="4" borderId="109" xfId="0" applyFont="1" applyFill="1" applyBorder="1" applyProtection="1">
      <protection locked="0"/>
    </xf>
    <xf numFmtId="49" fontId="4" fillId="0" borderId="116" xfId="0" applyNumberFormat="1" applyFont="1" applyBorder="1" applyAlignment="1" applyProtection="1">
      <alignment vertical="center"/>
      <protection locked="0"/>
    </xf>
    <xf numFmtId="0" fontId="5" fillId="0" borderId="117" xfId="0" applyFont="1" applyBorder="1" applyProtection="1">
      <protection locked="0"/>
    </xf>
    <xf numFmtId="0" fontId="4" fillId="0" borderId="111" xfId="0" applyFont="1" applyBorder="1" applyAlignment="1" applyProtection="1">
      <alignment horizontal="center"/>
      <protection locked="0"/>
    </xf>
    <xf numFmtId="0" fontId="4" fillId="0" borderId="120" xfId="0" applyFont="1" applyBorder="1" applyAlignment="1" applyProtection="1">
      <alignment horizontal="center"/>
      <protection locked="0"/>
    </xf>
    <xf numFmtId="0" fontId="1" fillId="0" borderId="121" xfId="0" applyFont="1" applyBorder="1" applyAlignment="1" applyProtection="1">
      <alignment horizontal="center"/>
      <protection locked="0"/>
    </xf>
    <xf numFmtId="44" fontId="8" fillId="3" borderId="122" xfId="0" applyNumberFormat="1" applyFont="1" applyFill="1" applyBorder="1" applyProtection="1">
      <protection locked="0"/>
    </xf>
    <xf numFmtId="0" fontId="1" fillId="4" borderId="109" xfId="0" applyFont="1" applyFill="1" applyBorder="1" applyProtection="1">
      <protection locked="0"/>
    </xf>
    <xf numFmtId="0" fontId="1" fillId="0" borderId="110" xfId="0" applyFont="1" applyBorder="1" applyAlignment="1" applyProtection="1">
      <alignment horizontal="left"/>
      <protection locked="0"/>
    </xf>
    <xf numFmtId="0" fontId="1" fillId="0" borderId="123" xfId="0" applyFont="1" applyBorder="1" applyAlignment="1" applyProtection="1">
      <alignment horizontal="left"/>
      <protection locked="0"/>
    </xf>
    <xf numFmtId="164" fontId="5" fillId="0" borderId="114" xfId="0" applyNumberFormat="1" applyFont="1" applyBorder="1" applyProtection="1">
      <protection locked="0"/>
    </xf>
    <xf numFmtId="0" fontId="4" fillId="4" borderId="109" xfId="0" applyFont="1" applyFill="1" applyBorder="1" applyProtection="1">
      <protection locked="0"/>
    </xf>
    <xf numFmtId="0" fontId="1" fillId="0" borderId="116" xfId="0" applyFont="1" applyBorder="1" applyProtection="1">
      <protection locked="0"/>
    </xf>
    <xf numFmtId="0" fontId="4" fillId="0" borderId="117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26" xfId="0" applyFont="1" applyBorder="1" applyProtection="1">
      <protection locked="0"/>
    </xf>
    <xf numFmtId="17" fontId="4" fillId="0" borderId="59" xfId="0" applyNumberFormat="1" applyFont="1" applyBorder="1" applyAlignment="1" applyProtection="1">
      <alignment horizontal="center"/>
      <protection locked="0"/>
    </xf>
    <xf numFmtId="0" fontId="1" fillId="0" borderId="71" xfId="0" applyFont="1" applyBorder="1" applyAlignment="1" applyProtection="1">
      <alignment horizontal="left"/>
      <protection locked="0"/>
    </xf>
    <xf numFmtId="0" fontId="1" fillId="0" borderId="73" xfId="0" applyFont="1" applyBorder="1" applyAlignment="1" applyProtection="1">
      <alignment horizontal="left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0" fillId="0" borderId="67" xfId="0" applyBorder="1" applyProtection="1">
      <protection locked="0"/>
    </xf>
    <xf numFmtId="0" fontId="4" fillId="0" borderId="68" xfId="0" applyFont="1" applyBorder="1" applyProtection="1">
      <protection locked="0"/>
    </xf>
    <xf numFmtId="0" fontId="6" fillId="0" borderId="69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27" xfId="0" applyFont="1" applyBorder="1" applyAlignment="1" applyProtection="1">
      <alignment vertical="center"/>
      <protection locked="0"/>
    </xf>
    <xf numFmtId="0" fontId="4" fillId="0" borderId="128" xfId="0" applyFont="1" applyBorder="1" applyProtection="1">
      <protection locked="0"/>
    </xf>
    <xf numFmtId="0" fontId="16" fillId="0" borderId="98" xfId="0" applyFont="1" applyBorder="1" applyProtection="1">
      <protection locked="0"/>
    </xf>
    <xf numFmtId="0" fontId="4" fillId="0" borderId="99" xfId="0" applyFont="1" applyBorder="1" applyProtection="1">
      <protection locked="0"/>
    </xf>
    <xf numFmtId="0" fontId="1" fillId="0" borderId="93" xfId="0" applyFont="1" applyBorder="1" applyAlignment="1" applyProtection="1">
      <alignment horizontal="center"/>
      <protection locked="0"/>
    </xf>
    <xf numFmtId="0" fontId="1" fillId="0" borderId="102" xfId="0" applyFont="1" applyBorder="1" applyAlignment="1" applyProtection="1">
      <alignment horizontal="center"/>
      <protection locked="0"/>
    </xf>
    <xf numFmtId="44" fontId="8" fillId="3" borderId="63" xfId="0" applyNumberFormat="1" applyFont="1" applyFill="1" applyBorder="1" applyProtection="1">
      <protection locked="0"/>
    </xf>
    <xf numFmtId="44" fontId="8" fillId="0" borderId="63" xfId="0" applyNumberFormat="1" applyFont="1" applyFill="1" applyBorder="1" applyProtection="1">
      <protection locked="0"/>
    </xf>
    <xf numFmtId="166" fontId="9" fillId="0" borderId="63" xfId="0" applyNumberFormat="1" applyFont="1" applyFill="1" applyBorder="1" applyProtection="1">
      <protection locked="0"/>
    </xf>
    <xf numFmtId="166" fontId="5" fillId="0" borderId="132" xfId="1" applyFont="1" applyBorder="1"/>
    <xf numFmtId="14" fontId="8" fillId="0" borderId="125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5" fillId="0" borderId="67" xfId="0" applyFont="1" applyBorder="1" applyAlignment="1" applyProtection="1">
      <alignment horizontal="center"/>
      <protection locked="0"/>
    </xf>
    <xf numFmtId="0" fontId="10" fillId="0" borderId="118" xfId="0" applyFont="1" applyBorder="1" applyAlignment="1" applyProtection="1">
      <alignment horizontal="center" vertical="center"/>
      <protection locked="0"/>
    </xf>
    <xf numFmtId="0" fontId="10" fillId="0" borderId="1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5" fillId="0" borderId="43" xfId="0" applyNumberFormat="1" applyFont="1" applyBorder="1" applyAlignment="1">
      <alignment horizontal="right"/>
    </xf>
    <xf numFmtId="164" fontId="5" fillId="0" borderId="124" xfId="0" applyNumberFormat="1" applyFont="1" applyBorder="1" applyAlignment="1">
      <alignment horizontal="right"/>
    </xf>
    <xf numFmtId="164" fontId="5" fillId="0" borderId="43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0" fontId="2" fillId="0" borderId="0" xfId="0" applyFont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114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2" fillId="0" borderId="106" xfId="0" applyFont="1" applyBorder="1" applyAlignment="1" applyProtection="1">
      <alignment horizontal="center" vertical="center"/>
      <protection locked="0"/>
    </xf>
    <xf numFmtId="0" fontId="2" fillId="0" borderId="105" xfId="0" applyFont="1" applyBorder="1" applyAlignment="1" applyProtection="1">
      <alignment horizontal="center" vertical="center"/>
      <protection locked="0"/>
    </xf>
    <xf numFmtId="0" fontId="2" fillId="0" borderId="107" xfId="0" applyFont="1" applyBorder="1" applyAlignment="1" applyProtection="1">
      <alignment horizontal="center" vertical="center"/>
      <protection locked="0"/>
    </xf>
    <xf numFmtId="0" fontId="5" fillId="0" borderId="112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left"/>
      <protection locked="0"/>
    </xf>
    <xf numFmtId="17" fontId="5" fillId="0" borderId="40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4" fontId="8" fillId="0" borderId="71" xfId="0" applyNumberFormat="1" applyFont="1" applyBorder="1" applyAlignment="1" applyProtection="1">
      <alignment horizontal="center" vertical="top"/>
      <protection locked="0"/>
    </xf>
    <xf numFmtId="14" fontId="8" fillId="0" borderId="72" xfId="0" applyNumberFormat="1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72" xfId="0" applyFont="1" applyBorder="1" applyAlignment="1" applyProtection="1">
      <alignment horizontal="center" vertical="top"/>
      <protection locked="0"/>
    </xf>
    <xf numFmtId="0" fontId="4" fillId="0" borderId="72" xfId="0" applyFont="1" applyBorder="1" applyAlignment="1" applyProtection="1">
      <alignment horizontal="center" vertical="top"/>
      <protection locked="0"/>
    </xf>
    <xf numFmtId="0" fontId="2" fillId="0" borderId="129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130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left"/>
      <protection locked="0"/>
    </xf>
    <xf numFmtId="0" fontId="10" fillId="0" borderId="100" xfId="0" applyFont="1" applyBorder="1" applyAlignment="1" applyProtection="1">
      <alignment horizontal="center" vertical="center"/>
      <protection locked="0"/>
    </xf>
    <xf numFmtId="0" fontId="10" fillId="0" borderId="13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8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left"/>
      <protection locked="0"/>
    </xf>
    <xf numFmtId="0" fontId="1" fillId="0" borderId="65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5" fillId="0" borderId="96" xfId="0" applyFont="1" applyBorder="1" applyAlignment="1" applyProtection="1">
      <alignment horizontal="left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left"/>
      <protection locked="0"/>
    </xf>
    <xf numFmtId="0" fontId="1" fillId="0" borderId="63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4" fontId="8" fillId="0" borderId="30" xfId="0" applyNumberFormat="1" applyFont="1" applyBorder="1" applyAlignment="1" applyProtection="1">
      <alignment horizontal="center"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90" xfId="0" applyFont="1" applyBorder="1" applyAlignment="1" applyProtection="1">
      <alignment horizontal="left"/>
      <protection locked="0"/>
    </xf>
    <xf numFmtId="0" fontId="1" fillId="0" borderId="91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11" fillId="0" borderId="47" xfId="0" applyFont="1" applyBorder="1" applyAlignment="1" applyProtection="1">
      <alignment horizontal="right" wrapText="1" indent="1"/>
      <protection locked="0"/>
    </xf>
    <xf numFmtId="0" fontId="11" fillId="0" borderId="48" xfId="0" applyFont="1" applyBorder="1" applyAlignment="1" applyProtection="1">
      <alignment horizontal="right" wrapText="1" indent="1"/>
      <protection locked="0"/>
    </xf>
    <xf numFmtId="0" fontId="11" fillId="0" borderId="7" xfId="0" applyFont="1" applyBorder="1" applyAlignment="1" applyProtection="1">
      <alignment horizontal="right" wrapText="1" indent="1"/>
      <protection locked="0"/>
    </xf>
    <xf numFmtId="0" fontId="11" fillId="0" borderId="49" xfId="0" applyFont="1" applyBorder="1" applyAlignment="1" applyProtection="1">
      <alignment horizontal="right" wrapText="1" indent="1"/>
      <protection locked="0"/>
    </xf>
    <xf numFmtId="0" fontId="11" fillId="4" borderId="50" xfId="0" applyFont="1" applyFill="1" applyBorder="1" applyAlignment="1" applyProtection="1">
      <alignment horizontal="left" vertical="center" wrapText="1"/>
      <protection locked="0"/>
    </xf>
    <xf numFmtId="0" fontId="11" fillId="4" borderId="51" xfId="0" applyFont="1" applyFill="1" applyBorder="1" applyAlignment="1" applyProtection="1">
      <alignment horizontal="left" vertical="center" wrapText="1"/>
      <protection locked="0"/>
    </xf>
    <xf numFmtId="0" fontId="11" fillId="4" borderId="52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center" wrapText="1"/>
      <protection locked="0"/>
    </xf>
    <xf numFmtId="0" fontId="11" fillId="0" borderId="56" xfId="0" applyFont="1" applyBorder="1" applyAlignment="1" applyProtection="1">
      <alignment horizontal="center" wrapText="1"/>
      <protection locked="0"/>
    </xf>
    <xf numFmtId="167" fontId="11" fillId="0" borderId="34" xfId="0" applyNumberFormat="1" applyFont="1" applyBorder="1" applyAlignment="1" applyProtection="1">
      <alignment horizontal="center" wrapText="1"/>
      <protection locked="0"/>
    </xf>
    <xf numFmtId="167" fontId="11" fillId="0" borderId="35" xfId="0" applyNumberFormat="1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/>
      <protection locked="0"/>
    </xf>
    <xf numFmtId="0" fontId="11" fillId="0" borderId="85" xfId="0" applyFont="1" applyBorder="1" applyAlignment="1" applyProtection="1">
      <alignment horizontal="center"/>
      <protection locked="0"/>
    </xf>
    <xf numFmtId="0" fontId="11" fillId="0" borderId="89" xfId="0" applyFont="1" applyBorder="1" applyAlignment="1" applyProtection="1">
      <alignment horizontal="center"/>
      <protection locked="0"/>
    </xf>
    <xf numFmtId="0" fontId="12" fillId="0" borderId="69" xfId="0" applyFont="1" applyBorder="1" applyAlignment="1" applyProtection="1">
      <alignment horizontal="center"/>
      <protection locked="0"/>
    </xf>
    <xf numFmtId="0" fontId="12" fillId="0" borderId="7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5" fontId="11" fillId="0" borderId="25" xfId="0" applyNumberFormat="1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5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0" fontId="11" fillId="0" borderId="50" xfId="0" applyFont="1" applyBorder="1" applyAlignment="1" applyProtection="1">
      <alignment horizontal="left" vertical="center"/>
      <protection locked="0"/>
    </xf>
    <xf numFmtId="0" fontId="11" fillId="0" borderId="77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78" xfId="0" applyFont="1" applyBorder="1" applyAlignment="1" applyProtection="1">
      <alignment horizontal="left" vertical="center"/>
      <protection locked="0"/>
    </xf>
    <xf numFmtId="0" fontId="11" fillId="0" borderId="51" xfId="0" applyFont="1" applyBorder="1" applyAlignment="1" applyProtection="1">
      <alignment horizontal="lef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4" borderId="77" xfId="0" applyFont="1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2" fillId="4" borderId="20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7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80" xfId="0" applyFont="1" applyFill="1" applyBorder="1" applyAlignment="1" applyProtection="1">
      <alignment horizontal="center" vertical="center" wrapText="1"/>
      <protection locked="0"/>
    </xf>
    <xf numFmtId="0" fontId="12" fillId="4" borderId="55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11" fillId="0" borderId="39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4" borderId="41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55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56" xfId="0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right" vertical="center"/>
      <protection locked="0"/>
    </xf>
    <xf numFmtId="0" fontId="12" fillId="0" borderId="49" xfId="0" applyFont="1" applyBorder="1" applyAlignment="1" applyProtection="1">
      <alignment horizontal="right" vertical="center"/>
      <protection locked="0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20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center" vertical="top" wrapText="1"/>
      <protection locked="0"/>
    </xf>
    <xf numFmtId="0" fontId="11" fillId="4" borderId="41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41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56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6" fontId="11" fillId="0" borderId="17" xfId="0" applyNumberFormat="1" applyFont="1" applyBorder="1" applyAlignment="1" applyProtection="1">
      <alignment horizontal="center" vertical="center"/>
      <protection locked="0"/>
    </xf>
    <xf numFmtId="166" fontId="11" fillId="0" borderId="0" xfId="0" applyNumberFormat="1" applyFont="1" applyAlignment="1" applyProtection="1">
      <alignment horizontal="center" vertical="center"/>
      <protection locked="0"/>
    </xf>
    <xf numFmtId="166" fontId="11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0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left"/>
      <protection locked="0"/>
    </xf>
    <xf numFmtId="0" fontId="5" fillId="0" borderId="49" xfId="0" applyFont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83344</xdr:rowOff>
    </xdr:from>
    <xdr:to>
      <xdr:col>1</xdr:col>
      <xdr:colOff>1797844</xdr:colOff>
      <xdr:row>3</xdr:row>
      <xdr:rowOff>721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83344"/>
          <a:ext cx="1774031" cy="560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35720</xdr:colOff>
      <xdr:row>0</xdr:row>
      <xdr:rowOff>47626</xdr:rowOff>
    </xdr:from>
    <xdr:to>
      <xdr:col>1</xdr:col>
      <xdr:colOff>1797844</xdr:colOff>
      <xdr:row>2</xdr:row>
      <xdr:rowOff>175555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8" y="47626"/>
          <a:ext cx="1762124" cy="556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273844</xdr:colOff>
      <xdr:row>0</xdr:row>
      <xdr:rowOff>47626</xdr:rowOff>
    </xdr:from>
    <xdr:to>
      <xdr:col>1</xdr:col>
      <xdr:colOff>1595437</xdr:colOff>
      <xdr:row>2</xdr:row>
      <xdr:rowOff>149231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4" y="47626"/>
          <a:ext cx="1678781" cy="530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137583</xdr:rowOff>
    </xdr:from>
    <xdr:to>
      <xdr:col>2</xdr:col>
      <xdr:colOff>42063</xdr:colOff>
      <xdr:row>3</xdr:row>
      <xdr:rowOff>105833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37583"/>
          <a:ext cx="1608396" cy="50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200525</xdr:colOff>
      <xdr:row>0</xdr:row>
      <xdr:rowOff>100265</xdr:rowOff>
    </xdr:from>
    <xdr:to>
      <xdr:col>1</xdr:col>
      <xdr:colOff>731921</xdr:colOff>
      <xdr:row>2</xdr:row>
      <xdr:rowOff>152056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25" y="100265"/>
          <a:ext cx="1433764" cy="452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90237</xdr:colOff>
      <xdr:row>0</xdr:row>
      <xdr:rowOff>120316</xdr:rowOff>
    </xdr:from>
    <xdr:to>
      <xdr:col>0</xdr:col>
      <xdr:colOff>1584158</xdr:colOff>
      <xdr:row>2</xdr:row>
      <xdr:rowOff>171055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7" y="120316"/>
          <a:ext cx="1493921" cy="471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90238</xdr:colOff>
      <xdr:row>0</xdr:row>
      <xdr:rowOff>110290</xdr:rowOff>
    </xdr:from>
    <xdr:to>
      <xdr:col>1</xdr:col>
      <xdr:colOff>160422</xdr:colOff>
      <xdr:row>3</xdr:row>
      <xdr:rowOff>129372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8" y="110290"/>
          <a:ext cx="1584158" cy="5003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137584</xdr:rowOff>
    </xdr:from>
    <xdr:to>
      <xdr:col>1</xdr:col>
      <xdr:colOff>1566333</xdr:colOff>
      <xdr:row>2</xdr:row>
      <xdr:rowOff>202280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37584"/>
          <a:ext cx="1545166" cy="4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3"/>
  <sheetViews>
    <sheetView showGridLines="0" tabSelected="1" topLeftCell="A4" zoomScale="80" zoomScaleNormal="80" zoomScaleSheetLayoutView="85" workbookViewId="0">
      <selection activeCell="A37" sqref="A37"/>
    </sheetView>
  </sheetViews>
  <sheetFormatPr defaultColWidth="9.140625" defaultRowHeight="12.75" x14ac:dyDescent="0.2"/>
  <cols>
    <col min="1" max="1" width="5.28515625" style="1" customWidth="1"/>
    <col min="2" max="2" width="33.5703125" style="1" customWidth="1"/>
    <col min="3" max="3" width="17.7109375" style="1" customWidth="1"/>
    <col min="4" max="4" width="19.5703125" style="1" customWidth="1"/>
    <col min="5" max="5" width="36.7109375" style="1" customWidth="1"/>
    <col min="6" max="6" width="14.7109375" style="1" customWidth="1"/>
    <col min="7" max="7" width="15.71093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30" width="13" style="1" customWidth="1"/>
    <col min="31" max="16384" width="9.140625" style="1"/>
  </cols>
  <sheetData>
    <row r="1" spans="1:12" ht="17.100000000000001" customHeight="1" x14ac:dyDescent="0.2">
      <c r="B1" s="2"/>
      <c r="E1" s="3"/>
      <c r="F1" s="3"/>
      <c r="G1" s="3"/>
      <c r="H1" s="3"/>
      <c r="I1" s="3"/>
      <c r="J1" s="3"/>
      <c r="K1" s="3"/>
      <c r="L1" s="4"/>
    </row>
    <row r="2" spans="1:12" ht="17.100000000000001" customHeight="1" x14ac:dyDescent="0.25">
      <c r="A2" s="2"/>
      <c r="B2" s="231"/>
      <c r="C2" s="3"/>
      <c r="E2" s="388" t="s">
        <v>0</v>
      </c>
      <c r="F2" s="388"/>
      <c r="G2" s="388"/>
      <c r="H2" s="3"/>
      <c r="I2" s="3"/>
      <c r="J2" s="3"/>
      <c r="K2" s="3"/>
      <c r="L2" s="4"/>
    </row>
    <row r="3" spans="1:12" ht="17.100000000000001" customHeight="1" x14ac:dyDescent="0.25">
      <c r="A3" s="2"/>
      <c r="B3" s="2"/>
      <c r="D3" s="3"/>
      <c r="E3" s="388" t="s">
        <v>79</v>
      </c>
      <c r="F3" s="388"/>
      <c r="G3" s="388"/>
      <c r="H3" s="3"/>
      <c r="I3" s="3"/>
      <c r="J3" s="3"/>
      <c r="K3" s="3"/>
      <c r="L3" s="4"/>
    </row>
    <row r="4" spans="1:12" ht="17.100000000000001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thickBot="1" x14ac:dyDescent="0.25">
      <c r="A5" s="395" t="s">
        <v>106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7"/>
    </row>
    <row r="6" spans="1:12" ht="16.5" customHeight="1" thickTop="1" x14ac:dyDescent="0.2">
      <c r="A6" s="328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329"/>
    </row>
    <row r="7" spans="1:12" ht="16.5" customHeight="1" x14ac:dyDescent="0.2">
      <c r="A7" s="330" t="s">
        <v>2</v>
      </c>
      <c r="B7" s="174"/>
      <c r="C7" s="174"/>
      <c r="D7" s="175"/>
      <c r="E7" s="179" t="s">
        <v>107</v>
      </c>
      <c r="F7" s="174"/>
      <c r="G7" s="175"/>
      <c r="H7" s="389" t="s">
        <v>3</v>
      </c>
      <c r="I7" s="390"/>
      <c r="J7" s="390"/>
      <c r="K7" s="391"/>
      <c r="L7" s="331" t="s">
        <v>109</v>
      </c>
    </row>
    <row r="8" spans="1:12" ht="16.5" customHeight="1" x14ac:dyDescent="0.2">
      <c r="A8" s="398" t="s">
        <v>138</v>
      </c>
      <c r="B8" s="399"/>
      <c r="C8" s="399"/>
      <c r="D8" s="400"/>
      <c r="E8" s="401" t="s">
        <v>124</v>
      </c>
      <c r="F8" s="399"/>
      <c r="G8" s="176"/>
      <c r="H8" s="402" t="s">
        <v>192</v>
      </c>
      <c r="I8" s="403"/>
      <c r="J8" s="403"/>
      <c r="K8" s="404"/>
      <c r="L8" s="332">
        <v>2022</v>
      </c>
    </row>
    <row r="9" spans="1:12" ht="16.5" customHeight="1" x14ac:dyDescent="0.2">
      <c r="A9" s="33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331" t="s">
        <v>110</v>
      </c>
    </row>
    <row r="10" spans="1:12" ht="16.5" customHeight="1" thickBot="1" x14ac:dyDescent="0.25">
      <c r="A10" s="392" t="s">
        <v>125</v>
      </c>
      <c r="B10" s="393"/>
      <c r="C10" s="393"/>
      <c r="D10" s="393"/>
      <c r="E10" s="393"/>
      <c r="F10" s="393"/>
      <c r="G10" s="394"/>
      <c r="H10" s="405" t="s">
        <v>70</v>
      </c>
      <c r="I10" s="406"/>
      <c r="J10" s="406"/>
      <c r="K10" s="406"/>
      <c r="L10" s="333" t="s">
        <v>5</v>
      </c>
    </row>
    <row r="11" spans="1:12" ht="16.5" customHeight="1" thickTop="1" x14ac:dyDescent="0.2">
      <c r="A11" s="334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335"/>
    </row>
    <row r="12" spans="1:12" ht="28.5" customHeight="1" x14ac:dyDescent="0.2">
      <c r="A12" s="336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337"/>
    </row>
    <row r="13" spans="1:12" s="5" customFormat="1" ht="16.5" customHeight="1" x14ac:dyDescent="0.2">
      <c r="A13" s="379" t="s">
        <v>71</v>
      </c>
      <c r="B13" s="381" t="s">
        <v>7</v>
      </c>
      <c r="C13" s="381"/>
      <c r="D13" s="373" t="s">
        <v>74</v>
      </c>
      <c r="E13" s="373" t="s">
        <v>75</v>
      </c>
      <c r="F13" s="372" t="s">
        <v>42</v>
      </c>
      <c r="G13" s="372"/>
      <c r="H13" s="372"/>
      <c r="I13" s="372" t="s">
        <v>49</v>
      </c>
      <c r="J13" s="372"/>
      <c r="K13" s="372"/>
      <c r="L13" s="338" t="s">
        <v>43</v>
      </c>
    </row>
    <row r="14" spans="1:12" s="5" customFormat="1" ht="16.5" customHeight="1" x14ac:dyDescent="0.2">
      <c r="A14" s="380"/>
      <c r="B14" s="382"/>
      <c r="C14" s="382"/>
      <c r="D14" s="374"/>
      <c r="E14" s="374"/>
      <c r="F14" s="253" t="s">
        <v>8</v>
      </c>
      <c r="G14" s="253" t="s">
        <v>9</v>
      </c>
      <c r="H14" s="253" t="s">
        <v>50</v>
      </c>
      <c r="I14" s="253" t="s">
        <v>8</v>
      </c>
      <c r="J14" s="253" t="s">
        <v>9</v>
      </c>
      <c r="K14" s="253" t="s">
        <v>51</v>
      </c>
      <c r="L14" s="339" t="s">
        <v>11</v>
      </c>
    </row>
    <row r="15" spans="1:12" s="5" customFormat="1" ht="18" customHeight="1" x14ac:dyDescent="0.2">
      <c r="A15" s="340">
        <v>1</v>
      </c>
      <c r="B15" s="317" t="s">
        <v>202</v>
      </c>
      <c r="C15" s="318"/>
      <c r="D15" s="241"/>
      <c r="E15" s="14" t="s">
        <v>177</v>
      </c>
      <c r="F15" s="15" t="s">
        <v>164</v>
      </c>
      <c r="G15" s="243">
        <v>44774</v>
      </c>
      <c r="H15" s="16"/>
      <c r="I15" s="17" t="s">
        <v>209</v>
      </c>
      <c r="J15" s="305">
        <v>92701</v>
      </c>
      <c r="K15" s="16">
        <v>44817</v>
      </c>
      <c r="L15" s="341">
        <v>1466.2</v>
      </c>
    </row>
    <row r="16" spans="1:12" s="5" customFormat="1" ht="18" customHeight="1" x14ac:dyDescent="0.2">
      <c r="A16" s="340">
        <v>2</v>
      </c>
      <c r="B16" s="317" t="s">
        <v>147</v>
      </c>
      <c r="C16" s="318"/>
      <c r="D16" s="241" t="s">
        <v>158</v>
      </c>
      <c r="E16" s="14" t="s">
        <v>184</v>
      </c>
      <c r="F16" s="15" t="s">
        <v>142</v>
      </c>
      <c r="G16" s="255">
        <v>240</v>
      </c>
      <c r="H16" s="16"/>
      <c r="I16" s="17" t="s">
        <v>209</v>
      </c>
      <c r="J16" s="305">
        <v>92701</v>
      </c>
      <c r="K16" s="16">
        <v>44832</v>
      </c>
      <c r="L16" s="341">
        <v>3006.51</v>
      </c>
    </row>
    <row r="17" spans="1:13" s="5" customFormat="1" ht="18" customHeight="1" x14ac:dyDescent="0.2">
      <c r="A17" s="340">
        <v>3</v>
      </c>
      <c r="B17" s="317" t="s">
        <v>148</v>
      </c>
      <c r="C17" s="318"/>
      <c r="D17" s="241" t="s">
        <v>149</v>
      </c>
      <c r="E17" s="14" t="s">
        <v>184</v>
      </c>
      <c r="F17" s="15" t="s">
        <v>142</v>
      </c>
      <c r="G17" s="255">
        <v>268</v>
      </c>
      <c r="H17" s="16"/>
      <c r="I17" s="17" t="s">
        <v>209</v>
      </c>
      <c r="J17" s="305">
        <v>92701</v>
      </c>
      <c r="K17" s="16">
        <v>44832</v>
      </c>
      <c r="L17" s="341">
        <v>1673.47</v>
      </c>
    </row>
    <row r="18" spans="1:13" s="5" customFormat="1" ht="18" customHeight="1" x14ac:dyDescent="0.2">
      <c r="A18" s="340">
        <v>4</v>
      </c>
      <c r="B18" s="317" t="s">
        <v>170</v>
      </c>
      <c r="C18" s="318"/>
      <c r="D18" s="241" t="s">
        <v>163</v>
      </c>
      <c r="E18" s="14" t="s">
        <v>184</v>
      </c>
      <c r="F18" s="15" t="s">
        <v>142</v>
      </c>
      <c r="G18" s="255">
        <v>272</v>
      </c>
      <c r="H18" s="16"/>
      <c r="I18" s="17" t="s">
        <v>209</v>
      </c>
      <c r="J18" s="305">
        <v>92701</v>
      </c>
      <c r="K18" s="16">
        <v>44832</v>
      </c>
      <c r="L18" s="341">
        <v>1719.58</v>
      </c>
    </row>
    <row r="19" spans="1:13" s="5" customFormat="1" ht="18" customHeight="1" x14ac:dyDescent="0.2">
      <c r="A19" s="340">
        <v>5</v>
      </c>
      <c r="B19" s="317" t="s">
        <v>154</v>
      </c>
      <c r="C19" s="318"/>
      <c r="D19" s="241" t="s">
        <v>160</v>
      </c>
      <c r="E19" s="14" t="s">
        <v>184</v>
      </c>
      <c r="F19" s="15" t="s">
        <v>142</v>
      </c>
      <c r="G19" s="255">
        <v>286</v>
      </c>
      <c r="H19" s="16"/>
      <c r="I19" s="17" t="s">
        <v>209</v>
      </c>
      <c r="J19" s="305">
        <v>92701</v>
      </c>
      <c r="K19" s="16">
        <v>44832</v>
      </c>
      <c r="L19" s="341">
        <v>1134.24</v>
      </c>
    </row>
    <row r="20" spans="1:13" s="5" customFormat="1" ht="18" customHeight="1" x14ac:dyDescent="0.2">
      <c r="A20" s="340">
        <v>6</v>
      </c>
      <c r="B20" s="317" t="s">
        <v>154</v>
      </c>
      <c r="C20" s="318"/>
      <c r="D20" s="241" t="s">
        <v>160</v>
      </c>
      <c r="E20" s="14" t="s">
        <v>184</v>
      </c>
      <c r="F20" s="15" t="s">
        <v>142</v>
      </c>
      <c r="G20" s="255">
        <v>286</v>
      </c>
      <c r="H20" s="16"/>
      <c r="I20" s="17" t="s">
        <v>209</v>
      </c>
      <c r="J20" s="305">
        <v>101001</v>
      </c>
      <c r="K20" s="16">
        <v>44832</v>
      </c>
      <c r="L20" s="341">
        <v>1899.33</v>
      </c>
    </row>
    <row r="21" spans="1:13" s="5" customFormat="1" ht="18" customHeight="1" x14ac:dyDescent="0.2">
      <c r="A21" s="340">
        <v>7</v>
      </c>
      <c r="B21" s="317" t="s">
        <v>150</v>
      </c>
      <c r="C21" s="318"/>
      <c r="D21" s="241" t="s">
        <v>151</v>
      </c>
      <c r="E21" s="14" t="s">
        <v>184</v>
      </c>
      <c r="F21" s="15" t="s">
        <v>142</v>
      </c>
      <c r="G21" s="255">
        <v>294</v>
      </c>
      <c r="H21" s="16"/>
      <c r="I21" s="17" t="s">
        <v>209</v>
      </c>
      <c r="J21" s="305">
        <v>101001</v>
      </c>
      <c r="K21" s="16">
        <v>44832</v>
      </c>
      <c r="L21" s="341">
        <v>2067.7800000000002</v>
      </c>
    </row>
    <row r="22" spans="1:13" s="5" customFormat="1" ht="18" customHeight="1" x14ac:dyDescent="0.2">
      <c r="A22" s="340">
        <v>8</v>
      </c>
      <c r="B22" s="317" t="s">
        <v>204</v>
      </c>
      <c r="C22" s="318"/>
      <c r="D22" s="241" t="s">
        <v>155</v>
      </c>
      <c r="E22" s="14" t="s">
        <v>184</v>
      </c>
      <c r="F22" s="15" t="s">
        <v>142</v>
      </c>
      <c r="G22" s="255">
        <v>303</v>
      </c>
      <c r="H22" s="16"/>
      <c r="I22" s="17" t="s">
        <v>209</v>
      </c>
      <c r="J22" s="305">
        <v>101001</v>
      </c>
      <c r="K22" s="16">
        <v>44832</v>
      </c>
      <c r="L22" s="341">
        <v>326.45999999999998</v>
      </c>
    </row>
    <row r="23" spans="1:13" s="5" customFormat="1" ht="18" customHeight="1" x14ac:dyDescent="0.2">
      <c r="A23" s="340">
        <v>9</v>
      </c>
      <c r="B23" s="317" t="s">
        <v>162</v>
      </c>
      <c r="C23" s="318"/>
      <c r="D23" s="241"/>
      <c r="E23" s="14" t="s">
        <v>177</v>
      </c>
      <c r="F23" s="15" t="s">
        <v>161</v>
      </c>
      <c r="G23" s="243">
        <v>44805</v>
      </c>
      <c r="H23" s="16"/>
      <c r="I23" s="17" t="s">
        <v>209</v>
      </c>
      <c r="J23" s="305">
        <v>101001</v>
      </c>
      <c r="K23" s="16">
        <v>44832</v>
      </c>
      <c r="L23" s="341">
        <v>1406.25</v>
      </c>
    </row>
    <row r="24" spans="1:13" s="5" customFormat="1" ht="18" customHeight="1" x14ac:dyDescent="0.2">
      <c r="A24" s="340">
        <v>10</v>
      </c>
      <c r="B24" s="317" t="s">
        <v>178</v>
      </c>
      <c r="C24" s="318"/>
      <c r="D24" s="241"/>
      <c r="E24" s="14" t="s">
        <v>177</v>
      </c>
      <c r="F24" s="15" t="s">
        <v>164</v>
      </c>
      <c r="G24" s="243">
        <v>44805</v>
      </c>
      <c r="H24" s="16"/>
      <c r="I24" s="17" t="s">
        <v>209</v>
      </c>
      <c r="J24" s="305">
        <v>101001</v>
      </c>
      <c r="K24" s="16">
        <v>44832</v>
      </c>
      <c r="L24" s="341">
        <v>80.349999999999994</v>
      </c>
      <c r="M24" s="5" t="s">
        <v>211</v>
      </c>
    </row>
    <row r="25" spans="1:13" s="5" customFormat="1" ht="18" customHeight="1" x14ac:dyDescent="0.2">
      <c r="A25" s="340"/>
      <c r="B25" s="317"/>
      <c r="C25" s="318"/>
      <c r="D25" s="241"/>
      <c r="E25" s="14"/>
      <c r="F25" s="15"/>
      <c r="G25" s="255"/>
      <c r="H25" s="16"/>
      <c r="I25" s="17"/>
      <c r="J25" s="305"/>
      <c r="K25" s="16"/>
      <c r="L25" s="341"/>
    </row>
    <row r="26" spans="1:13" s="5" customFormat="1" ht="18" customHeight="1" x14ac:dyDescent="0.2">
      <c r="A26" s="340"/>
      <c r="B26" s="317"/>
      <c r="C26" s="318"/>
      <c r="D26" s="241"/>
      <c r="E26" s="14"/>
      <c r="F26" s="15"/>
      <c r="G26" s="243"/>
      <c r="H26" s="16"/>
      <c r="I26" s="17"/>
      <c r="J26" s="305"/>
      <c r="K26" s="16"/>
      <c r="L26" s="341"/>
    </row>
    <row r="27" spans="1:13" s="5" customFormat="1" ht="18" customHeight="1" x14ac:dyDescent="0.2">
      <c r="A27" s="340"/>
      <c r="B27" s="317"/>
      <c r="C27" s="318"/>
      <c r="D27" s="241"/>
      <c r="E27" s="14"/>
      <c r="F27" s="15"/>
      <c r="G27" s="243"/>
      <c r="H27" s="16"/>
      <c r="I27" s="17"/>
      <c r="J27" s="305"/>
      <c r="K27" s="16"/>
      <c r="L27" s="341"/>
    </row>
    <row r="28" spans="1:13" s="5" customFormat="1" ht="18" customHeight="1" x14ac:dyDescent="0.2">
      <c r="A28" s="340"/>
      <c r="B28" s="317"/>
      <c r="C28" s="318"/>
      <c r="D28" s="241"/>
      <c r="E28" s="14"/>
      <c r="F28" s="15"/>
      <c r="G28" s="255"/>
      <c r="H28" s="16"/>
      <c r="I28" s="17"/>
      <c r="J28" s="305"/>
      <c r="K28" s="16"/>
      <c r="L28" s="341"/>
    </row>
    <row r="29" spans="1:13" s="5" customFormat="1" ht="18" customHeight="1" x14ac:dyDescent="0.2">
      <c r="A29" s="340"/>
      <c r="B29" s="317"/>
      <c r="C29" s="318"/>
      <c r="D29" s="241"/>
      <c r="E29" s="14"/>
      <c r="F29" s="15"/>
      <c r="G29" s="255"/>
      <c r="H29" s="16"/>
      <c r="I29" s="17"/>
      <c r="J29" s="305"/>
      <c r="K29" s="16"/>
      <c r="L29" s="341"/>
    </row>
    <row r="30" spans="1:13" s="5" customFormat="1" ht="18" customHeight="1" thickBot="1" x14ac:dyDescent="0.25">
      <c r="A30" s="340"/>
      <c r="B30" s="317"/>
      <c r="C30" s="318"/>
      <c r="D30" s="241"/>
      <c r="E30" s="14"/>
      <c r="F30" s="15"/>
      <c r="G30" s="255"/>
      <c r="H30" s="16"/>
      <c r="I30" s="17"/>
      <c r="J30" s="305"/>
      <c r="K30" s="16"/>
      <c r="L30" s="341"/>
    </row>
    <row r="31" spans="1:13" ht="18" customHeight="1" thickTop="1" x14ac:dyDescent="0.2">
      <c r="A31" s="334" t="s">
        <v>12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342"/>
    </row>
    <row r="32" spans="1:13" ht="18" customHeight="1" x14ac:dyDescent="0.2">
      <c r="A32" s="343" t="s">
        <v>45</v>
      </c>
      <c r="B32" s="322"/>
      <c r="C32" s="320" t="s">
        <v>46</v>
      </c>
      <c r="D32" s="321"/>
      <c r="E32" s="18" t="s">
        <v>72</v>
      </c>
      <c r="F32" s="320" t="s">
        <v>73</v>
      </c>
      <c r="G32" s="321"/>
      <c r="H32" s="320" t="s">
        <v>47</v>
      </c>
      <c r="I32" s="322"/>
      <c r="J32" s="321"/>
      <c r="K32" s="320" t="s">
        <v>48</v>
      </c>
      <c r="L32" s="344"/>
    </row>
    <row r="33" spans="1:12" ht="18" customHeight="1" thickBot="1" x14ac:dyDescent="0.25">
      <c r="A33" s="345"/>
      <c r="B33" s="20">
        <v>70.62</v>
      </c>
      <c r="C33" s="244"/>
      <c r="D33" s="42">
        <v>0</v>
      </c>
      <c r="E33" s="45">
        <v>0</v>
      </c>
      <c r="F33" s="45"/>
      <c r="G33" s="42">
        <v>0</v>
      </c>
      <c r="H33" s="385">
        <f>SUM(L15:L29)</f>
        <v>14780.17</v>
      </c>
      <c r="I33" s="386"/>
      <c r="J33" s="387"/>
      <c r="K33" s="383">
        <f>B33+D33-E33+G33-H33</f>
        <v>-14709.55</v>
      </c>
      <c r="L33" s="384"/>
    </row>
    <row r="34" spans="1:12" ht="18" customHeight="1" thickTop="1" x14ac:dyDescent="0.2">
      <c r="A34" s="334" t="s">
        <v>13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346"/>
    </row>
    <row r="35" spans="1:12" ht="18" customHeight="1" x14ac:dyDescent="0.2">
      <c r="A35" s="347" t="s">
        <v>76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348"/>
    </row>
    <row r="36" spans="1:12" ht="18" customHeight="1" x14ac:dyDescent="0.2">
      <c r="A36" s="347" t="s">
        <v>215</v>
      </c>
      <c r="B36" s="273"/>
      <c r="C36" s="25"/>
      <c r="D36" s="25"/>
      <c r="E36" s="25"/>
      <c r="F36" s="273"/>
      <c r="G36" s="273"/>
      <c r="H36" s="273"/>
      <c r="I36" s="273"/>
      <c r="J36" s="273"/>
      <c r="K36" s="273"/>
      <c r="L36" s="348"/>
    </row>
    <row r="37" spans="1:12" ht="18" customHeight="1" x14ac:dyDescent="0.2">
      <c r="A37" s="347" t="s">
        <v>191</v>
      </c>
      <c r="B37" s="290"/>
      <c r="C37" s="375" t="s">
        <v>131</v>
      </c>
      <c r="D37" s="375"/>
      <c r="E37" s="375"/>
      <c r="F37" s="291"/>
      <c r="G37" s="378" t="s">
        <v>140</v>
      </c>
      <c r="H37" s="378"/>
      <c r="I37" s="378"/>
      <c r="J37" s="378"/>
      <c r="K37" s="378"/>
      <c r="L37" s="348"/>
    </row>
    <row r="38" spans="1:12" ht="18" customHeight="1" thickBot="1" x14ac:dyDescent="0.25">
      <c r="A38" s="370"/>
      <c r="B38" s="371"/>
      <c r="C38" s="377" t="s">
        <v>113</v>
      </c>
      <c r="D38" s="377"/>
      <c r="E38" s="377"/>
      <c r="F38" s="349"/>
      <c r="G38" s="376" t="s">
        <v>112</v>
      </c>
      <c r="H38" s="376"/>
      <c r="I38" s="376"/>
      <c r="J38" s="376"/>
      <c r="K38" s="376"/>
      <c r="L38" s="350"/>
    </row>
    <row r="39" spans="1:12" ht="18" customHeight="1" thickTop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8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8" customHeight="1" x14ac:dyDescent="0.2">
      <c r="A41" s="4"/>
      <c r="B41" s="4"/>
      <c r="C41" s="4"/>
      <c r="D41" s="28"/>
      <c r="E41" s="28"/>
      <c r="F41" s="4"/>
      <c r="G41" s="4"/>
      <c r="H41" s="4"/>
      <c r="I41" s="4"/>
      <c r="J41" s="4"/>
      <c r="K41" s="4"/>
      <c r="L41" s="4"/>
    </row>
    <row r="42" spans="1:12" ht="18" customHeight="1" x14ac:dyDescent="0.2">
      <c r="A42" s="4"/>
      <c r="B42" s="4"/>
      <c r="C42" s="4"/>
      <c r="D42" s="28"/>
      <c r="E42" s="28"/>
      <c r="F42" s="4"/>
      <c r="G42" s="4"/>
      <c r="H42" s="4"/>
      <c r="I42" s="4"/>
      <c r="J42" s="4"/>
      <c r="K42" s="4"/>
      <c r="L42" s="4"/>
    </row>
    <row r="43" spans="1:12" ht="18" customHeight="1" x14ac:dyDescent="0.2">
      <c r="A43" s="4"/>
      <c r="B43" s="185"/>
      <c r="C43" s="39"/>
      <c r="D43" s="5"/>
      <c r="E43" s="5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185"/>
      <c r="C44" s="39"/>
      <c r="D44" s="185"/>
      <c r="E44" s="185"/>
      <c r="F44" s="182"/>
      <c r="G44" s="4"/>
      <c r="H44" s="4"/>
      <c r="I44" s="4"/>
      <c r="J44" s="4"/>
      <c r="K44" s="4"/>
      <c r="L44" s="4"/>
    </row>
    <row r="45" spans="1:12" s="5" customFormat="1" ht="18" customHeight="1" x14ac:dyDescent="0.2">
      <c r="A45" s="4"/>
      <c r="B45" s="4"/>
      <c r="C45" s="4"/>
      <c r="D45" s="182"/>
      <c r="E45" s="182"/>
      <c r="F45" s="182"/>
      <c r="G45" s="4"/>
      <c r="H45" s="4"/>
      <c r="I45" s="4"/>
      <c r="J45" s="4"/>
      <c r="K45" s="4"/>
      <c r="L45" s="4"/>
    </row>
    <row r="46" spans="1:12" s="5" customFormat="1" ht="18" customHeight="1" x14ac:dyDescent="0.2">
      <c r="A46" s="4"/>
      <c r="B46" s="4"/>
      <c r="C46" s="4"/>
      <c r="D46" s="28"/>
      <c r="E46" s="28"/>
      <c r="F46" s="4"/>
      <c r="G46" s="4"/>
      <c r="H46" s="4"/>
      <c r="I46" s="4"/>
      <c r="J46" s="4"/>
      <c r="K46" s="4"/>
      <c r="L46" s="4"/>
    </row>
    <row r="47" spans="1:12" s="5" customFormat="1" ht="18" customHeight="1" x14ac:dyDescent="0.2">
      <c r="A47" s="4"/>
      <c r="B47" s="4"/>
      <c r="C47" s="4"/>
      <c r="D47" s="28"/>
      <c r="E47" s="29"/>
      <c r="F47" s="4"/>
      <c r="G47" s="4"/>
      <c r="H47" s="4"/>
      <c r="I47" s="4"/>
      <c r="J47" s="4"/>
      <c r="K47" s="4"/>
      <c r="L47" s="4"/>
    </row>
    <row r="48" spans="1:12" s="5" customFormat="1" ht="18" customHeight="1" x14ac:dyDescent="0.2">
      <c r="A48" s="4"/>
      <c r="B48" s="4"/>
      <c r="C48" s="4"/>
      <c r="D48" s="4"/>
      <c r="E48" s="31"/>
      <c r="F48" s="4"/>
      <c r="G48" s="4"/>
      <c r="H48" s="4"/>
      <c r="I48" s="4"/>
      <c r="J48" s="4"/>
      <c r="K48" s="4"/>
      <c r="L48" s="4"/>
    </row>
    <row r="49" spans="1:12" s="5" customFormat="1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s="5" customFormat="1" ht="18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8" customHeight="1" x14ac:dyDescent="0.2"/>
    <row r="52" spans="1:12" ht="18" customHeight="1" x14ac:dyDescent="0.2"/>
    <row r="53" spans="1:12" ht="18" customHeight="1" x14ac:dyDescent="0.2"/>
    <row r="54" spans="1:12" ht="18" customHeight="1" x14ac:dyDescent="0.2"/>
    <row r="55" spans="1:12" ht="18" customHeight="1" x14ac:dyDescent="0.2"/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2">
    <mergeCell ref="E2:G2"/>
    <mergeCell ref="E3:G3"/>
    <mergeCell ref="H7:K7"/>
    <mergeCell ref="A10:G10"/>
    <mergeCell ref="A5:L5"/>
    <mergeCell ref="A8:D8"/>
    <mergeCell ref="E8:F8"/>
    <mergeCell ref="H8:K8"/>
    <mergeCell ref="H10:K10"/>
    <mergeCell ref="A38:B38"/>
    <mergeCell ref="I13:K13"/>
    <mergeCell ref="D13:D14"/>
    <mergeCell ref="E13:E14"/>
    <mergeCell ref="C37:E37"/>
    <mergeCell ref="G38:K38"/>
    <mergeCell ref="C38:E38"/>
    <mergeCell ref="G37:K37"/>
    <mergeCell ref="A13:A14"/>
    <mergeCell ref="B13:C14"/>
    <mergeCell ref="F13:H13"/>
    <mergeCell ref="K33:L33"/>
    <mergeCell ref="H33:J33"/>
  </mergeCells>
  <dataValidations count="1">
    <dataValidation type="textLength" errorStyle="warning" allowBlank="1" showErrorMessage="1" errorTitle="As. Cul. Com. Dom Décio Pereira" error="Joana, Texto muito grande, digite novamente reduzindo-o." sqref="B15:B30" xr:uid="{00000000-0002-0000-00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300" verticalDpi="300" r:id="rId1"/>
  <ignoredErrors>
    <ignoredError sqref="L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02"/>
  <sheetViews>
    <sheetView showGridLines="0" zoomScale="80" zoomScaleNormal="80" zoomScaleSheetLayoutView="82" workbookViewId="0">
      <selection activeCell="A35" sqref="A35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21.140625" style="1" customWidth="1"/>
    <col min="5" max="5" width="36.7109375" style="1" customWidth="1"/>
    <col min="6" max="6" width="14.7109375" style="1" customWidth="1"/>
    <col min="7" max="7" width="15.71093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3" ht="16.5" customHeight="1" x14ac:dyDescent="0.2">
      <c r="A1" s="354"/>
      <c r="B1" s="355"/>
      <c r="C1" s="240"/>
      <c r="D1" s="240"/>
      <c r="E1" s="240"/>
      <c r="F1" s="240"/>
      <c r="G1" s="240"/>
      <c r="H1" s="240"/>
      <c r="I1" s="240"/>
      <c r="J1" s="240"/>
      <c r="K1" s="240"/>
      <c r="L1" s="356"/>
    </row>
    <row r="2" spans="1:13" ht="16.5" customHeight="1" x14ac:dyDescent="0.25">
      <c r="A2" s="357"/>
      <c r="B2" s="358"/>
      <c r="C2" s="263"/>
      <c r="D2" s="263"/>
      <c r="E2" s="407" t="s">
        <v>0</v>
      </c>
      <c r="F2" s="407"/>
      <c r="G2" s="407"/>
      <c r="H2" s="263"/>
      <c r="I2" s="263"/>
      <c r="J2" s="263"/>
      <c r="K2" s="263"/>
      <c r="L2" s="289"/>
    </row>
    <row r="3" spans="1:13" ht="16.5" customHeight="1" x14ac:dyDescent="0.25">
      <c r="A3" s="357"/>
      <c r="B3" s="359"/>
      <c r="C3" s="263"/>
      <c r="D3" s="263"/>
      <c r="E3" s="407" t="s">
        <v>79</v>
      </c>
      <c r="F3" s="407"/>
      <c r="G3" s="407"/>
      <c r="H3" s="263"/>
      <c r="I3" s="263"/>
      <c r="J3" s="263"/>
      <c r="K3" s="263"/>
      <c r="L3" s="289"/>
    </row>
    <row r="4" spans="1:13" ht="16.5" customHeight="1" thickBot="1" x14ac:dyDescent="0.3">
      <c r="A4" s="360"/>
      <c r="B4" s="6"/>
      <c r="C4" s="7"/>
      <c r="D4" s="8"/>
      <c r="E4" s="8"/>
      <c r="F4" s="9"/>
      <c r="G4" s="9"/>
      <c r="H4" s="9"/>
      <c r="I4" s="9"/>
      <c r="J4" s="9"/>
      <c r="K4" s="9"/>
      <c r="L4" s="361"/>
    </row>
    <row r="5" spans="1:13" ht="31.5" customHeight="1" thickTop="1" thickBot="1" x14ac:dyDescent="0.25">
      <c r="A5" s="415" t="s">
        <v>111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7"/>
    </row>
    <row r="6" spans="1:13" ht="16.5" customHeight="1" thickTop="1" x14ac:dyDescent="0.2">
      <c r="A6" s="362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363"/>
    </row>
    <row r="7" spans="1:13" ht="16.5" customHeight="1" x14ac:dyDescent="0.2">
      <c r="A7" s="270" t="s">
        <v>2</v>
      </c>
      <c r="B7" s="174"/>
      <c r="C7" s="174"/>
      <c r="D7" s="175"/>
      <c r="E7" s="179" t="s">
        <v>107</v>
      </c>
      <c r="F7" s="174"/>
      <c r="G7" s="175"/>
      <c r="H7" s="389" t="s">
        <v>3</v>
      </c>
      <c r="I7" s="390"/>
      <c r="J7" s="390"/>
      <c r="K7" s="391"/>
      <c r="L7" s="271" t="s">
        <v>109</v>
      </c>
    </row>
    <row r="8" spans="1:13" ht="16.5" customHeight="1" x14ac:dyDescent="0.2">
      <c r="A8" s="418" t="s">
        <v>138</v>
      </c>
      <c r="B8" s="399"/>
      <c r="C8" s="399"/>
      <c r="D8" s="400"/>
      <c r="E8" s="401" t="s">
        <v>124</v>
      </c>
      <c r="F8" s="399"/>
      <c r="G8" s="176"/>
      <c r="H8" s="402" t="s">
        <v>192</v>
      </c>
      <c r="I8" s="403"/>
      <c r="J8" s="403"/>
      <c r="K8" s="404"/>
      <c r="L8" s="272">
        <v>2022</v>
      </c>
    </row>
    <row r="9" spans="1:13" ht="16.5" customHeight="1" x14ac:dyDescent="0.2">
      <c r="A9" s="27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271" t="s">
        <v>110</v>
      </c>
    </row>
    <row r="10" spans="1:13" ht="16.5" customHeight="1" thickBot="1" x14ac:dyDescent="0.25">
      <c r="A10" s="434" t="s">
        <v>126</v>
      </c>
      <c r="B10" s="393"/>
      <c r="C10" s="393"/>
      <c r="D10" s="393"/>
      <c r="E10" s="393"/>
      <c r="F10" s="393"/>
      <c r="G10" s="394"/>
      <c r="H10" s="405" t="s">
        <v>70</v>
      </c>
      <c r="I10" s="406"/>
      <c r="J10" s="406"/>
      <c r="K10" s="426"/>
      <c r="L10" s="274" t="s">
        <v>5</v>
      </c>
    </row>
    <row r="11" spans="1:13" ht="16.5" customHeight="1" thickTop="1" x14ac:dyDescent="0.2">
      <c r="A11" s="275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76"/>
    </row>
    <row r="12" spans="1:13" ht="28.5" customHeight="1" x14ac:dyDescent="0.2">
      <c r="A12" s="277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78"/>
    </row>
    <row r="13" spans="1:13" s="5" customFormat="1" ht="16.5" customHeight="1" x14ac:dyDescent="0.2">
      <c r="A13" s="419" t="s">
        <v>71</v>
      </c>
      <c r="B13" s="421" t="s">
        <v>7</v>
      </c>
      <c r="C13" s="422"/>
      <c r="D13" s="373" t="s">
        <v>74</v>
      </c>
      <c r="E13" s="373" t="s">
        <v>75</v>
      </c>
      <c r="F13" s="431" t="s">
        <v>42</v>
      </c>
      <c r="G13" s="432"/>
      <c r="H13" s="433"/>
      <c r="I13" s="431" t="s">
        <v>49</v>
      </c>
      <c r="J13" s="432"/>
      <c r="K13" s="433"/>
      <c r="L13" s="364" t="s">
        <v>43</v>
      </c>
    </row>
    <row r="14" spans="1:13" s="5" customFormat="1" ht="16.5" customHeight="1" x14ac:dyDescent="0.2">
      <c r="A14" s="420"/>
      <c r="B14" s="423"/>
      <c r="C14" s="424"/>
      <c r="D14" s="435"/>
      <c r="E14" s="435"/>
      <c r="F14" s="245" t="s">
        <v>8</v>
      </c>
      <c r="G14" s="245" t="s">
        <v>9</v>
      </c>
      <c r="H14" s="246" t="s">
        <v>50</v>
      </c>
      <c r="I14" s="245" t="s">
        <v>8</v>
      </c>
      <c r="J14" s="245" t="s">
        <v>9</v>
      </c>
      <c r="K14" s="246" t="s">
        <v>51</v>
      </c>
      <c r="L14" s="365" t="s">
        <v>11</v>
      </c>
    </row>
    <row r="15" spans="1:13" s="5" customFormat="1" ht="18" customHeight="1" x14ac:dyDescent="0.2">
      <c r="A15" s="281">
        <v>1</v>
      </c>
      <c r="B15" s="429" t="s">
        <v>195</v>
      </c>
      <c r="C15" s="430"/>
      <c r="D15" s="313" t="s">
        <v>196</v>
      </c>
      <c r="E15" s="304" t="s">
        <v>146</v>
      </c>
      <c r="F15" s="250" t="s">
        <v>197</v>
      </c>
      <c r="G15" s="351">
        <v>44774</v>
      </c>
      <c r="H15" s="303"/>
      <c r="I15" s="250" t="s">
        <v>209</v>
      </c>
      <c r="J15" s="305">
        <v>101001</v>
      </c>
      <c r="K15" s="314">
        <v>44806</v>
      </c>
      <c r="L15" s="308">
        <v>300</v>
      </c>
      <c r="M15" s="5" t="s">
        <v>165</v>
      </c>
    </row>
    <row r="16" spans="1:13" s="5" customFormat="1" ht="18" customHeight="1" x14ac:dyDescent="0.2">
      <c r="A16" s="281">
        <v>2</v>
      </c>
      <c r="B16" s="436" t="s">
        <v>198</v>
      </c>
      <c r="C16" s="437"/>
      <c r="D16" s="307" t="s">
        <v>187</v>
      </c>
      <c r="E16" s="14" t="s">
        <v>180</v>
      </c>
      <c r="F16" s="15" t="s">
        <v>145</v>
      </c>
      <c r="G16" s="255">
        <v>29361</v>
      </c>
      <c r="H16" s="16"/>
      <c r="I16" s="17" t="s">
        <v>209</v>
      </c>
      <c r="J16" s="305">
        <v>101001</v>
      </c>
      <c r="K16" s="16">
        <v>44809</v>
      </c>
      <c r="L16" s="309">
        <v>444.29</v>
      </c>
    </row>
    <row r="17" spans="1:13" s="5" customFormat="1" ht="18" customHeight="1" x14ac:dyDescent="0.2">
      <c r="A17" s="281">
        <v>3</v>
      </c>
      <c r="B17" s="317" t="s">
        <v>199</v>
      </c>
      <c r="C17" s="318"/>
      <c r="D17" s="241" t="s">
        <v>188</v>
      </c>
      <c r="E17" s="14" t="s">
        <v>146</v>
      </c>
      <c r="F17" s="15" t="s">
        <v>145</v>
      </c>
      <c r="G17" s="255">
        <v>2437</v>
      </c>
      <c r="H17" s="16"/>
      <c r="I17" s="17" t="s">
        <v>209</v>
      </c>
      <c r="J17" s="305">
        <v>101001</v>
      </c>
      <c r="K17" s="16">
        <v>44809</v>
      </c>
      <c r="L17" s="366">
        <v>350</v>
      </c>
    </row>
    <row r="18" spans="1:13" s="5" customFormat="1" ht="18" customHeight="1" x14ac:dyDescent="0.2">
      <c r="A18" s="281">
        <v>4</v>
      </c>
      <c r="B18" s="317" t="s">
        <v>179</v>
      </c>
      <c r="C18" s="318"/>
      <c r="D18" s="241" t="s">
        <v>172</v>
      </c>
      <c r="E18" s="14" t="s">
        <v>146</v>
      </c>
      <c r="F18" s="15" t="s">
        <v>145</v>
      </c>
      <c r="G18" s="255">
        <v>439629604</v>
      </c>
      <c r="H18" s="16"/>
      <c r="I18" s="17" t="s">
        <v>209</v>
      </c>
      <c r="J18" s="305">
        <v>101001</v>
      </c>
      <c r="K18" s="16">
        <v>44809</v>
      </c>
      <c r="L18" s="366">
        <v>650</v>
      </c>
    </row>
    <row r="19" spans="1:13" s="5" customFormat="1" ht="18" customHeight="1" x14ac:dyDescent="0.2">
      <c r="A19" s="281">
        <v>5</v>
      </c>
      <c r="B19" s="317" t="s">
        <v>200</v>
      </c>
      <c r="C19" s="318"/>
      <c r="D19" s="241" t="s">
        <v>201</v>
      </c>
      <c r="E19" s="14" t="s">
        <v>180</v>
      </c>
      <c r="F19" s="15" t="s">
        <v>145</v>
      </c>
      <c r="G19" s="255">
        <v>319</v>
      </c>
      <c r="H19" s="16"/>
      <c r="I19" s="17" t="s">
        <v>209</v>
      </c>
      <c r="J19" s="305">
        <v>90801</v>
      </c>
      <c r="K19" s="16">
        <v>44811</v>
      </c>
      <c r="L19" s="367">
        <v>318.60000000000002</v>
      </c>
    </row>
    <row r="20" spans="1:13" s="5" customFormat="1" ht="18" customHeight="1" x14ac:dyDescent="0.2">
      <c r="A20" s="281">
        <v>6</v>
      </c>
      <c r="B20" s="317" t="s">
        <v>203</v>
      </c>
      <c r="C20" s="318"/>
      <c r="D20" s="241" t="s">
        <v>183</v>
      </c>
      <c r="E20" s="14" t="s">
        <v>146</v>
      </c>
      <c r="F20" s="15" t="s">
        <v>145</v>
      </c>
      <c r="G20" s="255">
        <v>4930</v>
      </c>
      <c r="H20" s="16"/>
      <c r="I20" s="17" t="s">
        <v>209</v>
      </c>
      <c r="J20" s="305">
        <v>101001</v>
      </c>
      <c r="K20" s="16">
        <v>44817</v>
      </c>
      <c r="L20" s="367">
        <v>480</v>
      </c>
    </row>
    <row r="21" spans="1:13" s="5" customFormat="1" ht="18" customHeight="1" x14ac:dyDescent="0.2">
      <c r="A21" s="281">
        <v>7</v>
      </c>
      <c r="B21" s="317" t="s">
        <v>182</v>
      </c>
      <c r="C21" s="318"/>
      <c r="D21" s="241" t="s">
        <v>173</v>
      </c>
      <c r="E21" s="14" t="s">
        <v>174</v>
      </c>
      <c r="F21" s="15" t="s">
        <v>145</v>
      </c>
      <c r="G21" s="255">
        <v>1677657</v>
      </c>
      <c r="H21" s="16"/>
      <c r="I21" s="17" t="s">
        <v>210</v>
      </c>
      <c r="J21" s="305">
        <v>1677657</v>
      </c>
      <c r="K21" s="16">
        <v>44824</v>
      </c>
      <c r="L21" s="367">
        <v>2204.1999999999998</v>
      </c>
    </row>
    <row r="22" spans="1:13" s="5" customFormat="1" ht="18" customHeight="1" x14ac:dyDescent="0.2">
      <c r="A22" s="281"/>
      <c r="B22" s="317" t="s">
        <v>168</v>
      </c>
      <c r="C22" s="318"/>
      <c r="D22" s="241" t="s">
        <v>169</v>
      </c>
      <c r="E22" s="14" t="s">
        <v>184</v>
      </c>
      <c r="F22" s="15" t="s">
        <v>142</v>
      </c>
      <c r="G22" s="255">
        <v>289</v>
      </c>
      <c r="H22" s="16"/>
      <c r="I22" s="17" t="s">
        <v>209</v>
      </c>
      <c r="J22" s="305">
        <v>101001</v>
      </c>
      <c r="K22" s="16">
        <v>44832</v>
      </c>
      <c r="L22" s="366">
        <v>2459.33</v>
      </c>
    </row>
    <row r="23" spans="1:13" s="5" customFormat="1" ht="18" customHeight="1" x14ac:dyDescent="0.2">
      <c r="A23" s="281"/>
      <c r="B23" s="317" t="s">
        <v>185</v>
      </c>
      <c r="C23" s="318"/>
      <c r="D23" s="241" t="s">
        <v>171</v>
      </c>
      <c r="E23" s="14" t="s">
        <v>184</v>
      </c>
      <c r="F23" s="15" t="s">
        <v>142</v>
      </c>
      <c r="G23" s="255">
        <v>310</v>
      </c>
      <c r="H23" s="16"/>
      <c r="I23" s="17" t="s">
        <v>209</v>
      </c>
      <c r="J23" s="305">
        <v>101001</v>
      </c>
      <c r="K23" s="16">
        <v>44832</v>
      </c>
      <c r="L23" s="366">
        <v>2392.2199999999998</v>
      </c>
    </row>
    <row r="24" spans="1:13" s="5" customFormat="1" ht="18" customHeight="1" x14ac:dyDescent="0.2">
      <c r="A24" s="281"/>
      <c r="B24" s="317" t="s">
        <v>152</v>
      </c>
      <c r="C24" s="318"/>
      <c r="D24" s="241" t="s">
        <v>153</v>
      </c>
      <c r="E24" s="14" t="s">
        <v>184</v>
      </c>
      <c r="F24" s="15" t="s">
        <v>142</v>
      </c>
      <c r="G24" s="255">
        <v>282</v>
      </c>
      <c r="H24" s="16"/>
      <c r="I24" s="17" t="s">
        <v>209</v>
      </c>
      <c r="J24" s="305">
        <v>101001</v>
      </c>
      <c r="K24" s="16">
        <v>44832</v>
      </c>
      <c r="L24" s="366">
        <v>2166.58</v>
      </c>
    </row>
    <row r="25" spans="1:13" s="5" customFormat="1" ht="18" customHeight="1" x14ac:dyDescent="0.2">
      <c r="A25" s="281"/>
      <c r="B25" s="317" t="s">
        <v>204</v>
      </c>
      <c r="C25" s="318"/>
      <c r="D25" s="241" t="s">
        <v>155</v>
      </c>
      <c r="E25" s="14" t="s">
        <v>184</v>
      </c>
      <c r="F25" s="15" t="s">
        <v>142</v>
      </c>
      <c r="G25" s="255">
        <v>303</v>
      </c>
      <c r="H25" s="16"/>
      <c r="I25" s="17" t="s">
        <v>209</v>
      </c>
      <c r="J25" s="305">
        <v>101001</v>
      </c>
      <c r="K25" s="16">
        <v>44832</v>
      </c>
      <c r="L25" s="341">
        <v>621.17999999999995</v>
      </c>
    </row>
    <row r="26" spans="1:13" s="5" customFormat="1" ht="18" customHeight="1" x14ac:dyDescent="0.2">
      <c r="A26" s="281"/>
      <c r="B26" s="352"/>
      <c r="C26" s="353"/>
      <c r="D26" s="241"/>
      <c r="E26" s="14"/>
      <c r="F26" s="15"/>
      <c r="G26" s="255"/>
      <c r="H26" s="16"/>
      <c r="I26" s="17"/>
      <c r="J26" s="305"/>
      <c r="K26" s="16"/>
      <c r="L26" s="366"/>
    </row>
    <row r="27" spans="1:13" s="5" customFormat="1" ht="18" customHeight="1" x14ac:dyDescent="0.2">
      <c r="A27" s="281"/>
      <c r="B27" s="427"/>
      <c r="C27" s="428"/>
      <c r="D27" s="13"/>
      <c r="E27" s="34"/>
      <c r="F27" s="38"/>
      <c r="G27" s="35"/>
      <c r="H27" s="36"/>
      <c r="I27" s="37"/>
      <c r="J27" s="156"/>
      <c r="K27" s="260"/>
      <c r="L27" s="368"/>
    </row>
    <row r="28" spans="1:13" s="5" customFormat="1" ht="18" customHeight="1" thickBot="1" x14ac:dyDescent="0.25">
      <c r="A28" s="325" t="s">
        <v>44</v>
      </c>
      <c r="B28" s="319"/>
      <c r="C28" s="319"/>
      <c r="D28" s="319"/>
      <c r="E28" s="319"/>
      <c r="F28" s="319"/>
      <c r="G28" s="319"/>
      <c r="H28" s="319"/>
      <c r="I28" s="323"/>
      <c r="J28" s="323"/>
      <c r="K28" s="326"/>
      <c r="L28" s="369">
        <f>SUM(L15:L27)</f>
        <v>12386.4</v>
      </c>
    </row>
    <row r="29" spans="1:13" s="39" customFormat="1" ht="18" customHeight="1" thickTop="1" x14ac:dyDescent="0.2">
      <c r="A29" s="275" t="s">
        <v>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83"/>
      <c r="M29" s="5"/>
    </row>
    <row r="30" spans="1:13" s="39" customFormat="1" ht="18" customHeight="1" x14ac:dyDescent="0.2">
      <c r="A30" s="284" t="s">
        <v>45</v>
      </c>
      <c r="B30" s="41"/>
      <c r="C30" s="410" t="s">
        <v>46</v>
      </c>
      <c r="D30" s="411"/>
      <c r="E30" s="18" t="s">
        <v>72</v>
      </c>
      <c r="F30" s="320" t="s">
        <v>73</v>
      </c>
      <c r="G30" s="41"/>
      <c r="H30" s="410" t="s">
        <v>47</v>
      </c>
      <c r="I30" s="412"/>
      <c r="J30" s="411"/>
      <c r="K30" s="410" t="s">
        <v>48</v>
      </c>
      <c r="L30" s="425"/>
      <c r="M30" s="5"/>
    </row>
    <row r="31" spans="1:13" s="39" customFormat="1" ht="18" customHeight="1" thickBot="1" x14ac:dyDescent="0.25">
      <c r="A31" s="285"/>
      <c r="B31" s="42">
        <v>12386.4</v>
      </c>
      <c r="C31" s="43"/>
      <c r="D31" s="44">
        <v>0</v>
      </c>
      <c r="E31" s="45">
        <v>0</v>
      </c>
      <c r="F31" s="45"/>
      <c r="G31" s="42">
        <v>0</v>
      </c>
      <c r="H31" s="45"/>
      <c r="I31" s="20"/>
      <c r="J31" s="33">
        <f>L28</f>
        <v>12386.4</v>
      </c>
      <c r="K31" s="43"/>
      <c r="L31" s="286">
        <f>B31+D31-E31+G31-J31</f>
        <v>0</v>
      </c>
      <c r="M31" s="5"/>
    </row>
    <row r="32" spans="1:13" ht="18" customHeight="1" thickTop="1" x14ac:dyDescent="0.2">
      <c r="A32" s="275" t="s">
        <v>13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87"/>
    </row>
    <row r="33" spans="1:12" ht="18" customHeight="1" x14ac:dyDescent="0.2">
      <c r="A33" s="288" t="s">
        <v>76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89"/>
    </row>
    <row r="34" spans="1:12" ht="18" customHeight="1" x14ac:dyDescent="0.2">
      <c r="A34" s="288" t="s">
        <v>215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89"/>
    </row>
    <row r="35" spans="1:12" ht="18" customHeight="1" x14ac:dyDescent="0.2">
      <c r="A35" s="288"/>
      <c r="B35" s="290"/>
      <c r="C35" s="25"/>
      <c r="D35" s="183"/>
      <c r="E35" s="184"/>
      <c r="F35" s="291"/>
      <c r="G35" s="25"/>
      <c r="H35" s="25"/>
      <c r="I35" s="25"/>
      <c r="J35" s="25"/>
      <c r="K35" s="25"/>
      <c r="L35" s="289"/>
    </row>
    <row r="36" spans="1:12" ht="18" customHeight="1" x14ac:dyDescent="0.2">
      <c r="A36" s="288"/>
      <c r="B36" s="290"/>
      <c r="C36" s="375" t="s">
        <v>131</v>
      </c>
      <c r="D36" s="375"/>
      <c r="E36" s="375"/>
      <c r="F36" s="291"/>
      <c r="G36" s="378" t="s">
        <v>140</v>
      </c>
      <c r="H36" s="378"/>
      <c r="I36" s="378"/>
      <c r="J36" s="378"/>
      <c r="K36" s="378"/>
      <c r="L36" s="289"/>
    </row>
    <row r="37" spans="1:12" ht="18" customHeight="1" x14ac:dyDescent="0.2">
      <c r="A37" s="408"/>
      <c r="B37" s="409"/>
      <c r="C37" s="413" t="s">
        <v>113</v>
      </c>
      <c r="D37" s="413"/>
      <c r="E37" s="413"/>
      <c r="F37" s="324"/>
      <c r="G37" s="414" t="s">
        <v>112</v>
      </c>
      <c r="H37" s="414"/>
      <c r="I37" s="414"/>
      <c r="J37" s="414"/>
      <c r="K37" s="414"/>
      <c r="L37" s="293"/>
    </row>
    <row r="38" spans="1:12" ht="18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8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8" customHeight="1" x14ac:dyDescent="0.2">
      <c r="A40" s="4"/>
      <c r="B40" s="4"/>
      <c r="C40" s="4"/>
      <c r="D40" s="28"/>
      <c r="E40" s="28"/>
      <c r="F40" s="4"/>
      <c r="G40" s="4"/>
      <c r="H40" s="4"/>
      <c r="I40" s="4"/>
      <c r="J40" s="4"/>
      <c r="K40" s="4"/>
      <c r="L40" s="4"/>
    </row>
    <row r="41" spans="1:12" ht="18" customHeight="1" x14ac:dyDescent="0.2">
      <c r="A41" s="4"/>
      <c r="B41" s="4"/>
      <c r="C41" s="4"/>
      <c r="D41" s="28"/>
      <c r="E41" s="28"/>
      <c r="F41" s="4"/>
      <c r="G41" s="4"/>
      <c r="H41" s="4"/>
      <c r="I41" s="4"/>
      <c r="J41" s="4"/>
      <c r="K41" s="4"/>
      <c r="L41" s="4"/>
    </row>
    <row r="42" spans="1:12" ht="18" customHeight="1" x14ac:dyDescent="0.2">
      <c r="A42" s="4"/>
      <c r="B42" s="4"/>
      <c r="C42" s="4"/>
      <c r="D42" s="28"/>
      <c r="E42" s="28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28"/>
      <c r="E43" s="29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28"/>
      <c r="E44" s="30"/>
      <c r="F44" s="4"/>
      <c r="G44" s="4"/>
      <c r="H44" s="4"/>
      <c r="I44" s="4"/>
      <c r="J44" s="4"/>
      <c r="K44" s="4"/>
      <c r="L44" s="4"/>
    </row>
    <row r="45" spans="1:12" s="5" customFormat="1" ht="18" customHeight="1" x14ac:dyDescent="0.2">
      <c r="A45" s="4"/>
      <c r="B45" s="4"/>
      <c r="C45" s="4"/>
      <c r="D45" s="28"/>
      <c r="E45" s="28"/>
      <c r="F45" s="4"/>
      <c r="G45" s="4"/>
      <c r="H45" s="4"/>
      <c r="I45" s="4"/>
      <c r="J45" s="4"/>
      <c r="K45" s="4"/>
      <c r="L45" s="4"/>
    </row>
    <row r="46" spans="1:12" s="5" customFormat="1" ht="18" customHeight="1" x14ac:dyDescent="0.2">
      <c r="A46" s="4"/>
      <c r="B46" s="4"/>
      <c r="C46" s="4"/>
      <c r="D46" s="28"/>
      <c r="E46" s="29"/>
      <c r="F46" s="4"/>
      <c r="G46" s="4"/>
      <c r="H46" s="4"/>
      <c r="I46" s="4"/>
      <c r="J46" s="4"/>
      <c r="K46" s="4"/>
      <c r="L46" s="4"/>
    </row>
    <row r="47" spans="1:12" s="5" customFormat="1" ht="18" customHeight="1" x14ac:dyDescent="0.2">
      <c r="A47" s="4"/>
      <c r="B47" s="4"/>
      <c r="C47" s="4"/>
      <c r="D47" s="4"/>
      <c r="E47" s="31"/>
      <c r="F47" s="4"/>
      <c r="G47" s="4"/>
      <c r="H47" s="4"/>
      <c r="I47" s="4"/>
      <c r="J47" s="4"/>
      <c r="K47" s="4"/>
      <c r="L47" s="4"/>
    </row>
    <row r="48" spans="1:12" s="5" customFormat="1" ht="18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s="5" customFormat="1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8" customHeight="1" x14ac:dyDescent="0.2"/>
    <row r="51" spans="1:12" ht="18" customHeight="1" x14ac:dyDescent="0.2"/>
    <row r="52" spans="1:12" ht="18" customHeight="1" x14ac:dyDescent="0.2"/>
    <row r="53" spans="1:12" ht="18" customHeight="1" x14ac:dyDescent="0.2"/>
    <row r="54" spans="1:12" ht="18" customHeight="1" x14ac:dyDescent="0.2"/>
    <row r="55" spans="1:12" ht="18" customHeight="1" x14ac:dyDescent="0.2"/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6">
    <mergeCell ref="K30:L30"/>
    <mergeCell ref="H10:K10"/>
    <mergeCell ref="B27:C27"/>
    <mergeCell ref="B15:C15"/>
    <mergeCell ref="F13:H13"/>
    <mergeCell ref="I13:K13"/>
    <mergeCell ref="A10:G10"/>
    <mergeCell ref="D13:D14"/>
    <mergeCell ref="E13:E14"/>
    <mergeCell ref="B16:C16"/>
    <mergeCell ref="E2:G2"/>
    <mergeCell ref="E3:G3"/>
    <mergeCell ref="A37:B37"/>
    <mergeCell ref="C30:D30"/>
    <mergeCell ref="H30:J30"/>
    <mergeCell ref="C36:E36"/>
    <mergeCell ref="G36:K36"/>
    <mergeCell ref="C37:E37"/>
    <mergeCell ref="G37:K37"/>
    <mergeCell ref="H7:K7"/>
    <mergeCell ref="A5:L5"/>
    <mergeCell ref="A8:D8"/>
    <mergeCell ref="E8:F8"/>
    <mergeCell ref="H8:K8"/>
    <mergeCell ref="A13:A14"/>
    <mergeCell ref="B13:C14"/>
  </mergeCells>
  <dataValidations count="1">
    <dataValidation type="textLength" errorStyle="warning" allowBlank="1" showErrorMessage="1" errorTitle="As. Cul. Com. Dom Décio Pereira" error="Joana, Texto muito grande, digite novamente reduzindo-o." sqref="B16:B26" xr:uid="{00000000-0002-0000-01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300" verticalDpi="300" r:id="rId1"/>
  <ignoredErrors>
    <ignoredError sqref="L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7"/>
  <sheetViews>
    <sheetView showGridLines="0" zoomScale="80" zoomScaleNormal="80" zoomScaleSheetLayoutView="76" workbookViewId="0">
      <selection activeCell="A30" sqref="A30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19.85546875" style="1" customWidth="1"/>
    <col min="5" max="5" width="36.7109375" style="1" customWidth="1"/>
    <col min="6" max="6" width="14.7109375" style="1" customWidth="1"/>
    <col min="7" max="7" width="16.8554687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2" ht="16.5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6.5" customHeight="1" x14ac:dyDescent="0.25">
      <c r="A2" s="2"/>
      <c r="B2" s="231"/>
      <c r="C2" s="3"/>
      <c r="D2" s="3"/>
      <c r="E2" s="388" t="s">
        <v>0</v>
      </c>
      <c r="F2" s="388"/>
      <c r="G2" s="388"/>
      <c r="H2" s="3"/>
      <c r="I2" s="3"/>
      <c r="J2" s="3"/>
      <c r="K2" s="3"/>
      <c r="L2" s="4"/>
    </row>
    <row r="3" spans="1:12" ht="16.5" customHeight="1" x14ac:dyDescent="0.25">
      <c r="A3" s="2"/>
      <c r="B3" s="2"/>
      <c r="C3" s="3"/>
      <c r="D3" s="3"/>
      <c r="E3" s="388" t="s">
        <v>79</v>
      </c>
      <c r="F3" s="388"/>
      <c r="G3" s="388"/>
      <c r="H3" s="3"/>
      <c r="I3" s="3"/>
      <c r="J3" s="3"/>
      <c r="K3" s="3"/>
      <c r="L3" s="4"/>
    </row>
    <row r="4" spans="1:12" ht="16.5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thickBot="1" x14ac:dyDescent="0.25">
      <c r="A5" s="439" t="s">
        <v>114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</row>
    <row r="6" spans="1:12" ht="16.5" customHeight="1" thickTop="1" x14ac:dyDescent="0.2">
      <c r="A6" s="186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2"/>
    </row>
    <row r="7" spans="1:12" ht="16.5" customHeight="1" x14ac:dyDescent="0.2">
      <c r="A7" s="173" t="s">
        <v>2</v>
      </c>
      <c r="B7" s="174"/>
      <c r="C7" s="174"/>
      <c r="D7" s="175"/>
      <c r="E7" s="179" t="s">
        <v>107</v>
      </c>
      <c r="F7" s="174"/>
      <c r="G7" s="175"/>
      <c r="H7" s="389" t="s">
        <v>3</v>
      </c>
      <c r="I7" s="390"/>
      <c r="J7" s="390"/>
      <c r="K7" s="391"/>
      <c r="L7" s="181" t="s">
        <v>109</v>
      </c>
    </row>
    <row r="8" spans="1:12" ht="16.5" customHeight="1" x14ac:dyDescent="0.2">
      <c r="A8" s="440" t="s">
        <v>138</v>
      </c>
      <c r="B8" s="399"/>
      <c r="C8" s="399"/>
      <c r="D8" s="400"/>
      <c r="E8" s="401" t="s">
        <v>124</v>
      </c>
      <c r="F8" s="399"/>
      <c r="G8" s="176"/>
      <c r="H8" s="402" t="s">
        <v>192</v>
      </c>
      <c r="I8" s="403"/>
      <c r="J8" s="403"/>
      <c r="K8" s="404"/>
      <c r="L8" s="177">
        <v>2022</v>
      </c>
    </row>
    <row r="9" spans="1:12" ht="16.5" customHeight="1" x14ac:dyDescent="0.2">
      <c r="A9" s="173" t="s">
        <v>4</v>
      </c>
      <c r="B9" s="174"/>
      <c r="C9" s="174"/>
      <c r="D9" s="174"/>
      <c r="E9" s="174"/>
      <c r="F9" s="174"/>
      <c r="G9" s="174"/>
      <c r="H9" s="180" t="s">
        <v>108</v>
      </c>
      <c r="I9" s="4"/>
      <c r="J9" s="4"/>
      <c r="K9" s="174"/>
      <c r="L9" s="181" t="s">
        <v>110</v>
      </c>
    </row>
    <row r="10" spans="1:12" ht="16.5" customHeight="1" thickBot="1" x14ac:dyDescent="0.25">
      <c r="A10" s="441" t="s">
        <v>127</v>
      </c>
      <c r="B10" s="393"/>
      <c r="C10" s="393"/>
      <c r="D10" s="393"/>
      <c r="E10" s="393"/>
      <c r="F10" s="393"/>
      <c r="G10" s="394"/>
      <c r="H10" s="405" t="s">
        <v>70</v>
      </c>
      <c r="I10" s="406"/>
      <c r="J10" s="406"/>
      <c r="K10" s="406"/>
      <c r="L10" s="178" t="s">
        <v>5</v>
      </c>
    </row>
    <row r="11" spans="1:12" ht="16.5" customHeight="1" thickTop="1" x14ac:dyDescent="0.2">
      <c r="A11" s="214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6"/>
    </row>
    <row r="12" spans="1:12" ht="28.5" customHeight="1" x14ac:dyDescent="0.2">
      <c r="A12" s="10" t="s">
        <v>66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1"/>
    </row>
    <row r="13" spans="1:12" s="5" customFormat="1" ht="16.5" customHeight="1" x14ac:dyDescent="0.2">
      <c r="A13" s="442" t="s">
        <v>71</v>
      </c>
      <c r="B13" s="443" t="s">
        <v>7</v>
      </c>
      <c r="C13" s="444"/>
      <c r="D13" s="421" t="s">
        <v>74</v>
      </c>
      <c r="E13" s="421" t="s">
        <v>75</v>
      </c>
      <c r="F13" s="447" t="s">
        <v>42</v>
      </c>
      <c r="G13" s="448"/>
      <c r="H13" s="449"/>
      <c r="I13" s="447" t="s">
        <v>49</v>
      </c>
      <c r="J13" s="448"/>
      <c r="K13" s="449"/>
      <c r="L13" s="12" t="s">
        <v>43</v>
      </c>
    </row>
    <row r="14" spans="1:12" s="5" customFormat="1" ht="16.5" customHeight="1" x14ac:dyDescent="0.2">
      <c r="A14" s="442"/>
      <c r="B14" s="445"/>
      <c r="C14" s="446"/>
      <c r="D14" s="438"/>
      <c r="E14" s="438"/>
      <c r="F14" s="253" t="s">
        <v>8</v>
      </c>
      <c r="G14" s="253" t="s">
        <v>9</v>
      </c>
      <c r="H14" s="252" t="s">
        <v>50</v>
      </c>
      <c r="I14" s="253" t="s">
        <v>8</v>
      </c>
      <c r="J14" s="253" t="s">
        <v>9</v>
      </c>
      <c r="K14" s="252" t="s">
        <v>51</v>
      </c>
      <c r="L14" s="254" t="s">
        <v>11</v>
      </c>
    </row>
    <row r="15" spans="1:12" s="5" customFormat="1" ht="16.5" customHeight="1" x14ac:dyDescent="0.2">
      <c r="A15" s="250">
        <v>1</v>
      </c>
      <c r="B15" s="312"/>
      <c r="C15" s="311"/>
      <c r="D15" s="241"/>
      <c r="E15" s="14"/>
      <c r="F15" s="15"/>
      <c r="G15" s="243"/>
      <c r="H15" s="16"/>
      <c r="I15" s="17"/>
      <c r="J15" s="249"/>
      <c r="K15" s="16"/>
      <c r="L15" s="310"/>
    </row>
    <row r="16" spans="1:12" s="5" customFormat="1" ht="16.5" customHeight="1" x14ac:dyDescent="0.2">
      <c r="A16" s="250">
        <v>2</v>
      </c>
      <c r="B16" s="436"/>
      <c r="C16" s="437"/>
      <c r="D16" s="241"/>
      <c r="E16" s="14"/>
      <c r="F16" s="15"/>
      <c r="G16" s="243"/>
      <c r="H16" s="16"/>
      <c r="I16" s="17"/>
      <c r="J16" s="249"/>
      <c r="K16" s="16"/>
      <c r="L16" s="251"/>
    </row>
    <row r="17" spans="1:12" s="5" customFormat="1" ht="16.5" customHeight="1" x14ac:dyDescent="0.2">
      <c r="A17" s="250">
        <v>3</v>
      </c>
      <c r="B17" s="295"/>
      <c r="C17" s="294"/>
      <c r="D17" s="241"/>
      <c r="E17" s="14"/>
      <c r="F17" s="15"/>
      <c r="G17" s="255"/>
      <c r="H17" s="16"/>
      <c r="I17" s="17"/>
      <c r="J17" s="249"/>
      <c r="K17" s="16"/>
      <c r="L17" s="251"/>
    </row>
    <row r="18" spans="1:12" s="5" customFormat="1" ht="16.5" customHeight="1" x14ac:dyDescent="0.2">
      <c r="A18" s="250">
        <v>4</v>
      </c>
      <c r="B18" s="295"/>
      <c r="C18" s="294"/>
      <c r="D18" s="241"/>
      <c r="E18" s="14"/>
      <c r="F18" s="15"/>
      <c r="G18" s="255"/>
      <c r="H18" s="16"/>
      <c r="I18" s="17"/>
      <c r="J18" s="249"/>
      <c r="K18" s="16"/>
      <c r="L18" s="251"/>
    </row>
    <row r="19" spans="1:12" s="5" customFormat="1" ht="16.5" customHeight="1" x14ac:dyDescent="0.2">
      <c r="A19" s="250">
        <v>5</v>
      </c>
      <c r="B19" s="295"/>
      <c r="C19" s="294"/>
      <c r="D19" s="241"/>
      <c r="E19" s="14"/>
      <c r="F19" s="15"/>
      <c r="G19" s="255"/>
      <c r="H19" s="16"/>
      <c r="I19" s="17"/>
      <c r="J19" s="249"/>
      <c r="K19" s="16"/>
      <c r="L19" s="251"/>
    </row>
    <row r="20" spans="1:12" s="5" customFormat="1" ht="16.5" customHeight="1" x14ac:dyDescent="0.2">
      <c r="A20" s="250">
        <v>6</v>
      </c>
      <c r="B20" s="295"/>
      <c r="C20" s="294"/>
      <c r="D20" s="241"/>
      <c r="E20" s="14"/>
      <c r="F20" s="15"/>
      <c r="G20" s="255"/>
      <c r="H20" s="16"/>
      <c r="I20" s="17"/>
      <c r="J20" s="249"/>
      <c r="K20" s="16"/>
      <c r="L20" s="251"/>
    </row>
    <row r="21" spans="1:12" s="5" customFormat="1" ht="16.5" customHeight="1" x14ac:dyDescent="0.2">
      <c r="A21" s="250"/>
      <c r="B21" s="296"/>
      <c r="C21" s="297"/>
      <c r="D21" s="241"/>
      <c r="E21" s="14"/>
      <c r="F21" s="15"/>
      <c r="G21" s="243"/>
      <c r="H21" s="16"/>
      <c r="I21" s="17"/>
      <c r="J21" s="249"/>
      <c r="K21" s="16"/>
      <c r="L21" s="264"/>
    </row>
    <row r="22" spans="1:12" s="5" customFormat="1" ht="18" customHeight="1" x14ac:dyDescent="0.2">
      <c r="A22" s="250"/>
      <c r="B22" s="455"/>
      <c r="C22" s="456"/>
      <c r="D22" s="241"/>
      <c r="E22" s="14"/>
      <c r="F22" s="15"/>
      <c r="G22" s="15"/>
      <c r="H22" s="16"/>
      <c r="I22" s="17"/>
      <c r="J22" s="17"/>
      <c r="K22" s="16"/>
      <c r="L22" s="264"/>
    </row>
    <row r="23" spans="1:12" s="5" customFormat="1" ht="18" customHeight="1" thickBot="1" x14ac:dyDescent="0.25">
      <c r="A23" s="441" t="s">
        <v>44</v>
      </c>
      <c r="B23" s="453"/>
      <c r="C23" s="453"/>
      <c r="D23" s="453"/>
      <c r="E23" s="453"/>
      <c r="F23" s="453"/>
      <c r="G23" s="453"/>
      <c r="H23" s="453"/>
      <c r="I23" s="453"/>
      <c r="J23" s="453"/>
      <c r="K23" s="393"/>
      <c r="L23" s="302">
        <f>SUM(L15:L22)</f>
        <v>0</v>
      </c>
    </row>
    <row r="24" spans="1:12" ht="18" customHeight="1" thickTop="1" thickBot="1" x14ac:dyDescent="0.25">
      <c r="A24" s="214" t="s">
        <v>12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301"/>
    </row>
    <row r="25" spans="1:12" ht="18" customHeight="1" thickTop="1" x14ac:dyDescent="0.2">
      <c r="A25" s="40" t="s">
        <v>45</v>
      </c>
      <c r="B25" s="41"/>
      <c r="C25" s="46" t="s">
        <v>46</v>
      </c>
      <c r="D25" s="18"/>
      <c r="E25" s="18" t="s">
        <v>72</v>
      </c>
      <c r="F25" s="300" t="s">
        <v>73</v>
      </c>
      <c r="G25" s="41"/>
      <c r="H25" s="410" t="s">
        <v>47</v>
      </c>
      <c r="I25" s="412"/>
      <c r="J25" s="411"/>
      <c r="K25" s="410" t="s">
        <v>48</v>
      </c>
      <c r="L25" s="454"/>
    </row>
    <row r="26" spans="1:12" ht="18" customHeight="1" thickBot="1" x14ac:dyDescent="0.25">
      <c r="A26" s="19"/>
      <c r="B26" s="42">
        <v>0</v>
      </c>
      <c r="C26" s="43"/>
      <c r="D26" s="44">
        <v>0</v>
      </c>
      <c r="E26" s="42">
        <v>0</v>
      </c>
      <c r="F26" s="45"/>
      <c r="G26" s="42">
        <v>0</v>
      </c>
      <c r="H26" s="45"/>
      <c r="I26" s="20"/>
      <c r="J26" s="33">
        <f>L23</f>
        <v>0</v>
      </c>
      <c r="K26" s="43"/>
      <c r="L26" s="32">
        <f>B26+D26-E26+G26-J26</f>
        <v>0</v>
      </c>
    </row>
    <row r="27" spans="1:12" ht="18" customHeight="1" thickTop="1" x14ac:dyDescent="0.2">
      <c r="A27" s="214" t="s">
        <v>13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9"/>
    </row>
    <row r="28" spans="1:12" ht="18" customHeight="1" x14ac:dyDescent="0.2">
      <c r="A28" s="21" t="s">
        <v>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22"/>
    </row>
    <row r="29" spans="1:12" ht="18" customHeight="1" x14ac:dyDescent="0.2">
      <c r="A29" s="21" t="s">
        <v>215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22"/>
    </row>
    <row r="30" spans="1:12" ht="18" customHeight="1" x14ac:dyDescent="0.2">
      <c r="A30" s="21"/>
      <c r="B30" s="23"/>
      <c r="C30" s="25"/>
      <c r="D30" s="183"/>
      <c r="E30" s="184"/>
      <c r="F30" s="24"/>
      <c r="G30" s="25"/>
      <c r="H30" s="25"/>
      <c r="I30" s="25"/>
      <c r="J30" s="25"/>
      <c r="K30" s="25"/>
      <c r="L30" s="22"/>
    </row>
    <row r="31" spans="1:12" ht="18" customHeight="1" x14ac:dyDescent="0.2">
      <c r="A31" s="21"/>
      <c r="B31" s="23"/>
      <c r="C31" s="452" t="s">
        <v>131</v>
      </c>
      <c r="D31" s="452"/>
      <c r="E31" s="452"/>
      <c r="F31" s="24"/>
      <c r="G31" s="378" t="s">
        <v>140</v>
      </c>
      <c r="H31" s="378"/>
      <c r="I31" s="378"/>
      <c r="J31" s="378"/>
      <c r="K31" s="378"/>
      <c r="L31" s="22"/>
    </row>
    <row r="32" spans="1:12" ht="18" customHeight="1" thickBot="1" x14ac:dyDescent="0.25">
      <c r="A32" s="450"/>
      <c r="B32" s="451"/>
      <c r="C32" s="457" t="s">
        <v>113</v>
      </c>
      <c r="D32" s="457"/>
      <c r="E32" s="457"/>
      <c r="F32" s="26"/>
      <c r="G32" s="458" t="s">
        <v>112</v>
      </c>
      <c r="H32" s="458"/>
      <c r="I32" s="458"/>
      <c r="J32" s="458"/>
      <c r="K32" s="458"/>
      <c r="L32" s="27"/>
    </row>
    <row r="33" spans="1:12" ht="18" customHeight="1" thickTop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8" customHeight="1" x14ac:dyDescent="0.2">
      <c r="A35" s="4"/>
      <c r="B35" s="4"/>
      <c r="C35" s="4"/>
      <c r="D35" s="28"/>
      <c r="E35" s="28"/>
      <c r="F35" s="4"/>
      <c r="G35" s="4"/>
      <c r="H35" s="4"/>
      <c r="I35" s="4"/>
      <c r="J35" s="4"/>
      <c r="K35" s="4"/>
      <c r="L35" s="4"/>
    </row>
    <row r="36" spans="1:12" ht="18" customHeight="1" x14ac:dyDescent="0.2">
      <c r="A36" s="4"/>
      <c r="B36" s="4"/>
      <c r="C36" s="4"/>
      <c r="D36" s="28"/>
      <c r="E36" s="28"/>
      <c r="F36" s="4"/>
      <c r="G36" s="4"/>
      <c r="H36" s="4"/>
      <c r="I36" s="4"/>
      <c r="J36" s="4"/>
      <c r="K36" s="4"/>
      <c r="L36" s="4"/>
    </row>
    <row r="37" spans="1:12" ht="18" customHeight="1" x14ac:dyDescent="0.2">
      <c r="A37" s="4"/>
      <c r="B37" s="4"/>
      <c r="C37" s="4"/>
      <c r="D37" s="28"/>
      <c r="E37" s="28"/>
      <c r="F37" s="4"/>
      <c r="G37" s="4"/>
      <c r="H37" s="4"/>
      <c r="I37" s="4"/>
      <c r="J37" s="4"/>
      <c r="K37" s="4"/>
      <c r="L37" s="4"/>
    </row>
    <row r="38" spans="1:12" s="5" customFormat="1" ht="18" customHeight="1" x14ac:dyDescent="0.2">
      <c r="A38" s="4"/>
      <c r="B38" s="4"/>
      <c r="C38" s="4"/>
      <c r="D38" s="28"/>
      <c r="E38" s="29"/>
      <c r="F38" s="4"/>
      <c r="G38" s="4"/>
      <c r="H38" s="4"/>
      <c r="I38" s="4"/>
      <c r="J38" s="4"/>
      <c r="K38" s="4"/>
      <c r="L38" s="4"/>
    </row>
    <row r="39" spans="1:12" s="5" customFormat="1" ht="18" customHeight="1" x14ac:dyDescent="0.2">
      <c r="A39" s="4"/>
      <c r="B39" s="4"/>
      <c r="C39" s="4"/>
      <c r="D39" s="28"/>
      <c r="E39" s="30"/>
      <c r="F39" s="4"/>
      <c r="G39" s="4"/>
      <c r="H39" s="4"/>
      <c r="I39" s="4"/>
      <c r="J39" s="4"/>
      <c r="K39" s="4"/>
      <c r="L39" s="4"/>
    </row>
    <row r="40" spans="1:12" s="5" customFormat="1" ht="18" customHeight="1" x14ac:dyDescent="0.2">
      <c r="A40" s="4"/>
      <c r="B40" s="4"/>
      <c r="C40" s="4"/>
      <c r="D40" s="28"/>
      <c r="E40" s="28"/>
      <c r="F40" s="4"/>
      <c r="G40" s="4"/>
      <c r="H40" s="4"/>
      <c r="I40" s="4"/>
      <c r="J40" s="4"/>
      <c r="K40" s="4"/>
      <c r="L40" s="4"/>
    </row>
    <row r="41" spans="1:12" s="5" customFormat="1" ht="18" customHeight="1" x14ac:dyDescent="0.2">
      <c r="A41" s="4"/>
      <c r="B41" s="4"/>
      <c r="C41" s="4"/>
      <c r="D41" s="28"/>
      <c r="E41" s="29"/>
      <c r="F41" s="4"/>
      <c r="G41" s="4"/>
      <c r="H41" s="4"/>
      <c r="I41" s="4"/>
      <c r="J41" s="4"/>
      <c r="K41" s="4"/>
      <c r="L41" s="4"/>
    </row>
    <row r="42" spans="1:12" s="5" customFormat="1" ht="18" customHeight="1" x14ac:dyDescent="0.2">
      <c r="A42" s="4"/>
      <c r="B42" s="4"/>
      <c r="C42" s="4"/>
      <c r="D42" s="4"/>
      <c r="E42" s="31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8" customHeight="1" x14ac:dyDescent="0.2"/>
    <row r="46" spans="1:12" ht="18" customHeight="1" x14ac:dyDescent="0.2"/>
    <row r="47" spans="1:12" ht="18" customHeight="1" x14ac:dyDescent="0.2"/>
    <row r="48" spans="1:1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32:B32"/>
    <mergeCell ref="C31:E31"/>
    <mergeCell ref="B16:C16"/>
    <mergeCell ref="H25:J25"/>
    <mergeCell ref="A23:K23"/>
    <mergeCell ref="K25:L25"/>
    <mergeCell ref="B22:C22"/>
    <mergeCell ref="C32:E32"/>
    <mergeCell ref="G32:K32"/>
    <mergeCell ref="D13:D14"/>
    <mergeCell ref="E13:E14"/>
    <mergeCell ref="G31:K31"/>
    <mergeCell ref="E2:G2"/>
    <mergeCell ref="E3:G3"/>
    <mergeCell ref="H7:K7"/>
    <mergeCell ref="H10:K10"/>
    <mergeCell ref="A5:L5"/>
    <mergeCell ref="A8:D8"/>
    <mergeCell ref="E8:F8"/>
    <mergeCell ref="H8:K8"/>
    <mergeCell ref="A10:G10"/>
    <mergeCell ref="A13:A14"/>
    <mergeCell ref="B13:C14"/>
    <mergeCell ref="F13:H13"/>
    <mergeCell ref="I13:K13"/>
  </mergeCells>
  <dataValidations count="1">
    <dataValidation type="textLength" errorStyle="warning" allowBlank="1" showErrorMessage="1" errorTitle="As. Cul. Com. Dom Décio Pereira" error="Joana, Texto muito grande, digite novamente reduzindo-o." sqref="B15:B22" xr:uid="{00000000-0002-0000-02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2" fitToHeight="0" orientation="landscape" horizontalDpi="4294967293" verticalDpi="4294967293" r:id="rId1"/>
  <ignoredErrors>
    <ignoredError sqref="L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5"/>
  <sheetViews>
    <sheetView showGridLines="0" topLeftCell="A22" zoomScale="90" zoomScaleNormal="90" zoomScaleSheetLayoutView="100" workbookViewId="0">
      <selection activeCell="D13" sqref="D13"/>
    </sheetView>
  </sheetViews>
  <sheetFormatPr defaultColWidth="9.140625" defaultRowHeight="12.75" x14ac:dyDescent="0.2"/>
  <cols>
    <col min="1" max="2" width="13.7109375" style="39" customWidth="1"/>
    <col min="3" max="3" width="66.7109375" style="39" customWidth="1"/>
    <col min="4" max="4" width="21.7109375" style="39" customWidth="1"/>
    <col min="5" max="14" width="14.7109375" style="39" customWidth="1"/>
    <col min="15" max="257" width="9.140625" style="39" customWidth="1"/>
    <col min="258" max="16384" width="9.140625" style="39"/>
  </cols>
  <sheetData>
    <row r="1" spans="1:6" ht="14.25" customHeight="1" x14ac:dyDescent="0.2">
      <c r="A1" s="86"/>
      <c r="B1" s="87"/>
      <c r="C1" s="87"/>
      <c r="D1" s="88"/>
    </row>
    <row r="2" spans="1:6" ht="14.25" customHeight="1" x14ac:dyDescent="0.25">
      <c r="A2" s="236"/>
      <c r="B2" s="59"/>
      <c r="C2" s="59"/>
      <c r="D2" s="90" t="s">
        <v>34</v>
      </c>
    </row>
    <row r="3" spans="1:6" ht="14.25" customHeight="1" x14ac:dyDescent="0.25">
      <c r="A3" s="89"/>
      <c r="B3" s="59"/>
      <c r="C3" s="59"/>
      <c r="D3" s="90" t="s">
        <v>35</v>
      </c>
    </row>
    <row r="4" spans="1:6" ht="14.25" customHeight="1" x14ac:dyDescent="0.2">
      <c r="A4" s="89"/>
      <c r="B4" s="59"/>
      <c r="C4" s="59"/>
      <c r="D4" s="187"/>
    </row>
    <row r="5" spans="1:6" ht="14.25" customHeight="1" x14ac:dyDescent="0.25">
      <c r="A5" s="466" t="s">
        <v>0</v>
      </c>
      <c r="B5" s="467"/>
      <c r="C5" s="468"/>
      <c r="D5" s="90" t="s">
        <v>121</v>
      </c>
    </row>
    <row r="6" spans="1:6" ht="14.25" customHeight="1" x14ac:dyDescent="0.25">
      <c r="A6" s="469" t="s">
        <v>79</v>
      </c>
      <c r="B6" s="470"/>
      <c r="C6" s="471"/>
      <c r="D6" s="92"/>
    </row>
    <row r="7" spans="1:6" ht="15" customHeight="1" x14ac:dyDescent="0.25">
      <c r="A7" s="188"/>
      <c r="B7" s="188"/>
      <c r="C7" s="188"/>
      <c r="D7" s="188"/>
    </row>
    <row r="8" spans="1:6" ht="21" customHeight="1" thickTop="1" thickBot="1" x14ac:dyDescent="0.25">
      <c r="A8" s="473" t="s">
        <v>56</v>
      </c>
      <c r="B8" s="474"/>
      <c r="C8" s="474"/>
      <c r="D8" s="475"/>
    </row>
    <row r="9" spans="1:6" ht="15" customHeight="1" thickTop="1" thickBot="1" x14ac:dyDescent="0.25">
      <c r="A9" s="472"/>
      <c r="B9" s="472"/>
      <c r="C9" s="472"/>
      <c r="D9" s="472"/>
    </row>
    <row r="10" spans="1:6" s="47" customFormat="1" ht="21" customHeight="1" thickTop="1" x14ac:dyDescent="0.2">
      <c r="A10" s="463" t="s">
        <v>116</v>
      </c>
      <c r="B10" s="464"/>
      <c r="C10" s="464"/>
      <c r="D10" s="465"/>
    </row>
    <row r="11" spans="1:6" ht="15" customHeight="1" x14ac:dyDescent="0.2">
      <c r="A11" s="476" t="s">
        <v>10</v>
      </c>
      <c r="B11" s="477"/>
      <c r="C11" s="220" t="s">
        <v>88</v>
      </c>
      <c r="D11" s="221" t="s">
        <v>40</v>
      </c>
    </row>
    <row r="12" spans="1:6" ht="16.5" customHeight="1" x14ac:dyDescent="0.2">
      <c r="A12" s="478">
        <v>44834</v>
      </c>
      <c r="B12" s="479"/>
      <c r="C12" s="157" t="s">
        <v>134</v>
      </c>
      <c r="D12" s="158">
        <v>-578.58000000000004</v>
      </c>
    </row>
    <row r="13" spans="1:6" ht="16.5" customHeight="1" x14ac:dyDescent="0.2">
      <c r="A13" s="478"/>
      <c r="B13" s="479"/>
      <c r="C13" s="157"/>
      <c r="D13" s="158"/>
    </row>
    <row r="14" spans="1:6" ht="16.5" customHeight="1" x14ac:dyDescent="0.2">
      <c r="A14" s="478"/>
      <c r="B14" s="479"/>
      <c r="C14" s="157"/>
      <c r="D14" s="158"/>
      <c r="F14" s="5"/>
    </row>
    <row r="15" spans="1:6" ht="18" customHeight="1" thickBot="1" x14ac:dyDescent="0.3">
      <c r="A15" s="459" t="s">
        <v>89</v>
      </c>
      <c r="B15" s="460"/>
      <c r="C15" s="462"/>
      <c r="D15" s="159">
        <f>SUM(D12:D14)</f>
        <v>-578.58000000000004</v>
      </c>
      <c r="F15" s="168">
        <f>D40-D33-D24+D15</f>
        <v>-757.73</v>
      </c>
    </row>
    <row r="16" spans="1:6" ht="15" customHeight="1" thickTop="1" thickBot="1" x14ac:dyDescent="0.25">
      <c r="A16" s="49"/>
      <c r="B16" s="49"/>
      <c r="C16" s="49"/>
      <c r="D16" s="49"/>
      <c r="F16" s="48"/>
    </row>
    <row r="17" spans="1:10" s="47" customFormat="1" ht="21" customHeight="1" thickTop="1" x14ac:dyDescent="0.2">
      <c r="A17" s="463" t="s">
        <v>117</v>
      </c>
      <c r="B17" s="464"/>
      <c r="C17" s="464"/>
      <c r="D17" s="465"/>
    </row>
    <row r="18" spans="1:10" ht="15" customHeight="1" x14ac:dyDescent="0.2">
      <c r="A18" s="162" t="s">
        <v>39</v>
      </c>
      <c r="B18" s="220" t="s">
        <v>10</v>
      </c>
      <c r="C18" s="220" t="s">
        <v>88</v>
      </c>
      <c r="D18" s="221" t="s">
        <v>40</v>
      </c>
    </row>
    <row r="19" spans="1:10" ht="16.5" customHeight="1" x14ac:dyDescent="0.2">
      <c r="A19" s="160"/>
      <c r="B19" s="161"/>
      <c r="C19" s="157"/>
      <c r="D19" s="158"/>
    </row>
    <row r="20" spans="1:10" ht="16.5" customHeight="1" x14ac:dyDescent="0.2">
      <c r="A20" s="242"/>
      <c r="B20" s="163"/>
      <c r="C20" s="164"/>
      <c r="D20" s="165"/>
      <c r="F20" s="50"/>
      <c r="G20" s="51"/>
      <c r="H20" s="51"/>
      <c r="J20" s="52"/>
    </row>
    <row r="21" spans="1:10" ht="16.5" customHeight="1" x14ac:dyDescent="0.2">
      <c r="A21" s="242"/>
      <c r="B21" s="163"/>
      <c r="C21" s="164"/>
      <c r="D21" s="165"/>
      <c r="F21" s="50"/>
      <c r="G21" s="51"/>
      <c r="H21" s="51"/>
      <c r="J21" s="52"/>
    </row>
    <row r="22" spans="1:10" ht="16.5" customHeight="1" x14ac:dyDescent="0.2">
      <c r="A22" s="162"/>
      <c r="B22" s="161"/>
      <c r="C22" s="157"/>
      <c r="D22" s="158"/>
      <c r="H22" s="5"/>
    </row>
    <row r="23" spans="1:10" ht="16.5" customHeight="1" x14ac:dyDescent="0.2">
      <c r="A23" s="162"/>
      <c r="B23" s="161"/>
      <c r="C23" s="157"/>
      <c r="D23" s="158"/>
      <c r="G23" s="48"/>
    </row>
    <row r="24" spans="1:10" ht="18" customHeight="1" thickBot="1" x14ac:dyDescent="0.3">
      <c r="A24" s="459" t="s">
        <v>89</v>
      </c>
      <c r="B24" s="460"/>
      <c r="C24" s="462"/>
      <c r="D24" s="159">
        <f>SUM(D19:D23)</f>
        <v>0</v>
      </c>
      <c r="E24" s="5"/>
    </row>
    <row r="25" spans="1:10" ht="15" customHeight="1" thickTop="1" thickBot="1" x14ac:dyDescent="0.25">
      <c r="A25" s="53"/>
      <c r="B25" s="54"/>
      <c r="C25" s="54"/>
      <c r="D25" s="54"/>
    </row>
    <row r="26" spans="1:10" s="47" customFormat="1" ht="21" customHeight="1" thickTop="1" x14ac:dyDescent="0.2">
      <c r="A26" s="463" t="s">
        <v>118</v>
      </c>
      <c r="B26" s="464"/>
      <c r="C26" s="464"/>
      <c r="D26" s="465"/>
    </row>
    <row r="27" spans="1:10" ht="15" customHeight="1" x14ac:dyDescent="0.2">
      <c r="A27" s="162" t="s">
        <v>39</v>
      </c>
      <c r="B27" s="220" t="s">
        <v>10</v>
      </c>
      <c r="C27" s="220" t="s">
        <v>88</v>
      </c>
      <c r="D27" s="221" t="s">
        <v>40</v>
      </c>
    </row>
    <row r="28" spans="1:10" ht="16.5" customHeight="1" x14ac:dyDescent="0.2">
      <c r="A28" s="162">
        <v>1</v>
      </c>
      <c r="B28" s="161">
        <v>44834</v>
      </c>
      <c r="C28" s="157" t="s">
        <v>206</v>
      </c>
      <c r="D28" s="158">
        <v>179.15</v>
      </c>
    </row>
    <row r="29" spans="1:10" ht="16.5" customHeight="1" x14ac:dyDescent="0.2">
      <c r="A29" s="162"/>
      <c r="B29" s="161"/>
      <c r="C29" s="157"/>
      <c r="D29" s="158"/>
    </row>
    <row r="30" spans="1:10" ht="16.5" customHeight="1" x14ac:dyDescent="0.2">
      <c r="A30" s="162"/>
      <c r="B30" s="161"/>
      <c r="C30" s="157"/>
      <c r="D30" s="158"/>
    </row>
    <row r="31" spans="1:10" ht="16.5" customHeight="1" x14ac:dyDescent="0.2">
      <c r="A31" s="162"/>
      <c r="B31" s="161"/>
      <c r="C31" s="157"/>
      <c r="D31" s="158"/>
    </row>
    <row r="32" spans="1:10" ht="16.5" customHeight="1" x14ac:dyDescent="0.2">
      <c r="A32" s="162"/>
      <c r="B32" s="161"/>
      <c r="C32" s="157"/>
      <c r="D32" s="158"/>
    </row>
    <row r="33" spans="1:5" ht="18" customHeight="1" thickBot="1" x14ac:dyDescent="0.3">
      <c r="A33" s="459" t="s">
        <v>89</v>
      </c>
      <c r="B33" s="460"/>
      <c r="C33" s="462"/>
      <c r="D33" s="159">
        <f>SUM(D28:D32)</f>
        <v>179.15</v>
      </c>
      <c r="E33" s="55"/>
    </row>
    <row r="34" spans="1:5" ht="15" customHeight="1" thickTop="1" thickBot="1" x14ac:dyDescent="0.25">
      <c r="A34" s="53"/>
      <c r="B34" s="54"/>
      <c r="C34" s="54"/>
      <c r="D34" s="54"/>
    </row>
    <row r="35" spans="1:5" s="47" customFormat="1" ht="21" customHeight="1" thickTop="1" x14ac:dyDescent="0.2">
      <c r="A35" s="463" t="s">
        <v>119</v>
      </c>
      <c r="B35" s="464"/>
      <c r="C35" s="464"/>
      <c r="D35" s="465"/>
    </row>
    <row r="36" spans="1:5" ht="15" customHeight="1" x14ac:dyDescent="0.2">
      <c r="A36" s="162" t="s">
        <v>39</v>
      </c>
      <c r="B36" s="220" t="s">
        <v>10</v>
      </c>
      <c r="C36" s="220" t="s">
        <v>88</v>
      </c>
      <c r="D36" s="221" t="s">
        <v>40</v>
      </c>
    </row>
    <row r="37" spans="1:5" ht="16.5" customHeight="1" x14ac:dyDescent="0.2">
      <c r="A37" s="248"/>
      <c r="B37" s="167"/>
      <c r="C37" s="157"/>
      <c r="D37" s="158"/>
    </row>
    <row r="38" spans="1:5" ht="16.5" customHeight="1" x14ac:dyDescent="0.2">
      <c r="A38" s="166"/>
      <c r="B38" s="167"/>
      <c r="C38" s="157"/>
      <c r="D38" s="158"/>
    </row>
    <row r="39" spans="1:5" ht="16.5" customHeight="1" x14ac:dyDescent="0.2">
      <c r="A39" s="162"/>
      <c r="B39" s="161"/>
      <c r="C39" s="157"/>
      <c r="D39" s="158"/>
    </row>
    <row r="40" spans="1:5" ht="18" customHeight="1" thickBot="1" x14ac:dyDescent="0.3">
      <c r="A40" s="459" t="s">
        <v>89</v>
      </c>
      <c r="B40" s="460"/>
      <c r="C40" s="462"/>
      <c r="D40" s="159">
        <f>SUM(D37:D39)</f>
        <v>0</v>
      </c>
    </row>
    <row r="41" spans="1:5" ht="15" customHeight="1" thickTop="1" thickBot="1" x14ac:dyDescent="0.25">
      <c r="A41" s="53"/>
      <c r="B41" s="54"/>
      <c r="C41" s="54"/>
      <c r="D41" s="54"/>
    </row>
    <row r="42" spans="1:5" s="47" customFormat="1" ht="21" customHeight="1" thickTop="1" x14ac:dyDescent="0.2">
      <c r="A42" s="463" t="s">
        <v>120</v>
      </c>
      <c r="B42" s="464"/>
      <c r="C42" s="464"/>
      <c r="D42" s="465"/>
    </row>
    <row r="43" spans="1:5" ht="15" customHeight="1" x14ac:dyDescent="0.2">
      <c r="A43" s="222" t="s">
        <v>39</v>
      </c>
      <c r="B43" s="223" t="s">
        <v>10</v>
      </c>
      <c r="C43" s="223" t="s">
        <v>88</v>
      </c>
      <c r="D43" s="224" t="s">
        <v>40</v>
      </c>
    </row>
    <row r="44" spans="1:5" ht="15" customHeight="1" x14ac:dyDescent="0.2">
      <c r="A44" s="248">
        <v>1</v>
      </c>
      <c r="B44" s="167">
        <v>44834</v>
      </c>
      <c r="C44" s="157" t="s">
        <v>212</v>
      </c>
      <c r="D44" s="158">
        <v>15643.77</v>
      </c>
    </row>
    <row r="45" spans="1:5" ht="15" customHeight="1" x14ac:dyDescent="0.2">
      <c r="A45" s="248"/>
      <c r="B45" s="167"/>
      <c r="C45" s="157"/>
      <c r="D45" s="158"/>
    </row>
    <row r="46" spans="1:5" ht="16.5" customHeight="1" x14ac:dyDescent="0.2">
      <c r="A46" s="166"/>
      <c r="B46" s="167"/>
      <c r="C46" s="157"/>
      <c r="D46" s="158"/>
    </row>
    <row r="47" spans="1:5" ht="18" customHeight="1" thickBot="1" x14ac:dyDescent="0.3">
      <c r="A47" s="459" t="s">
        <v>89</v>
      </c>
      <c r="B47" s="460"/>
      <c r="C47" s="461"/>
      <c r="D47" s="247">
        <f>SUM(D44:D46)</f>
        <v>15643.77</v>
      </c>
    </row>
    <row r="48" spans="1:5" ht="15" customHeight="1" thickTop="1" x14ac:dyDescent="0.2"/>
    <row r="49" spans="4:4" ht="15" customHeight="1" x14ac:dyDescent="0.2"/>
    <row r="50" spans="4:4" ht="15" customHeight="1" x14ac:dyDescent="0.2">
      <c r="D50" s="55"/>
    </row>
    <row r="51" spans="4:4" ht="15" customHeight="1" x14ac:dyDescent="0.2"/>
    <row r="52" spans="4:4" ht="15" customHeight="1" x14ac:dyDescent="0.2"/>
    <row r="53" spans="4:4" ht="15" customHeight="1" x14ac:dyDescent="0.2"/>
    <row r="54" spans="4:4" ht="15" customHeight="1" x14ac:dyDescent="0.2"/>
    <row r="55" spans="4:4" ht="15" customHeight="1" x14ac:dyDescent="0.2"/>
    <row r="56" spans="4:4" ht="15" customHeight="1" x14ac:dyDescent="0.2"/>
    <row r="57" spans="4:4" ht="15" customHeight="1" x14ac:dyDescent="0.2"/>
    <row r="58" spans="4:4" ht="15" customHeight="1" x14ac:dyDescent="0.2"/>
    <row r="59" spans="4:4" ht="15" customHeight="1" x14ac:dyDescent="0.2"/>
    <row r="60" spans="4:4" ht="15" customHeight="1" x14ac:dyDescent="0.2"/>
    <row r="61" spans="4:4" ht="15" customHeight="1" x14ac:dyDescent="0.2"/>
    <row r="62" spans="4:4" ht="15" customHeight="1" x14ac:dyDescent="0.2"/>
    <row r="63" spans="4:4" ht="15" customHeight="1" x14ac:dyDescent="0.2"/>
    <row r="64" spans="4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18">
    <mergeCell ref="A5:C5"/>
    <mergeCell ref="A6:C6"/>
    <mergeCell ref="A10:D10"/>
    <mergeCell ref="A17:D17"/>
    <mergeCell ref="A26:D26"/>
    <mergeCell ref="A9:D9"/>
    <mergeCell ref="A8:D8"/>
    <mergeCell ref="A11:B11"/>
    <mergeCell ref="A12:B12"/>
    <mergeCell ref="A14:B14"/>
    <mergeCell ref="A15:C15"/>
    <mergeCell ref="A24:C24"/>
    <mergeCell ref="A13:B13"/>
    <mergeCell ref="A47:C47"/>
    <mergeCell ref="A33:C33"/>
    <mergeCell ref="A40:C40"/>
    <mergeCell ref="A35:D35"/>
    <mergeCell ref="A42:D42"/>
  </mergeCells>
  <pageMargins left="0.78740157480314965" right="0.39370078740157483" top="0.59055118110236227" bottom="0.78740157480314965" header="0.31496062992125984" footer="0.31496062992125984"/>
  <pageSetup paperSize="9" scale="78" fitToHeight="0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7"/>
  <sheetViews>
    <sheetView showGridLines="0" topLeftCell="A10" zoomScale="95" zoomScaleNormal="95" zoomScaleSheetLayoutView="100" workbookViewId="0">
      <selection activeCell="C22" sqref="C22:E23"/>
    </sheetView>
  </sheetViews>
  <sheetFormatPr defaultColWidth="9.140625" defaultRowHeight="14.25" x14ac:dyDescent="0.2"/>
  <cols>
    <col min="1" max="1" width="13.5703125" style="59" customWidth="1"/>
    <col min="2" max="2" width="46.5703125" style="59" customWidth="1"/>
    <col min="3" max="3" width="27" style="59" customWidth="1"/>
    <col min="4" max="5" width="18.7109375" style="59" customWidth="1"/>
    <col min="6" max="22" width="17.7109375" style="59" customWidth="1"/>
    <col min="23" max="257" width="9.140625" style="59" customWidth="1"/>
    <col min="258" max="16384" width="9.140625" style="59"/>
  </cols>
  <sheetData>
    <row r="1" spans="1:5" ht="15.75" customHeight="1" x14ac:dyDescent="0.2">
      <c r="A1" s="56"/>
      <c r="B1" s="57"/>
      <c r="C1" s="57"/>
      <c r="D1" s="56"/>
      <c r="E1" s="58"/>
    </row>
    <row r="2" spans="1:5" ht="15.75" customHeight="1" x14ac:dyDescent="0.25">
      <c r="A2" s="60"/>
      <c r="B2" s="189"/>
      <c r="D2" s="485" t="s">
        <v>34</v>
      </c>
      <c r="E2" s="486"/>
    </row>
    <row r="3" spans="1:5" ht="15.75" customHeight="1" x14ac:dyDescent="0.25">
      <c r="A3" s="60"/>
      <c r="D3" s="485" t="s">
        <v>35</v>
      </c>
      <c r="E3" s="486"/>
    </row>
    <row r="4" spans="1:5" ht="15.75" customHeight="1" x14ac:dyDescent="0.2">
      <c r="A4" s="60"/>
      <c r="D4" s="61"/>
      <c r="E4" s="62"/>
    </row>
    <row r="5" spans="1:5" ht="17.25" customHeight="1" x14ac:dyDescent="0.25">
      <c r="A5" s="489" t="s">
        <v>132</v>
      </c>
      <c r="B5" s="490"/>
      <c r="C5" s="490"/>
      <c r="D5" s="485" t="s">
        <v>57</v>
      </c>
      <c r="E5" s="486"/>
    </row>
    <row r="6" spans="1:5" ht="17.25" customHeight="1" x14ac:dyDescent="0.2">
      <c r="A6" s="491" t="s">
        <v>79</v>
      </c>
      <c r="B6" s="492"/>
      <c r="C6" s="492"/>
      <c r="D6" s="63"/>
      <c r="E6" s="64"/>
    </row>
    <row r="7" spans="1:5" ht="24.95" customHeight="1" thickBot="1" x14ac:dyDescent="0.25">
      <c r="A7" s="65"/>
      <c r="B7" s="65"/>
      <c r="C7" s="65"/>
      <c r="D7" s="65"/>
      <c r="E7" s="66"/>
    </row>
    <row r="8" spans="1:5" ht="21" customHeight="1" thickTop="1" x14ac:dyDescent="0.2">
      <c r="A8" s="463" t="s">
        <v>77</v>
      </c>
      <c r="B8" s="512"/>
      <c r="C8" s="225" t="s">
        <v>156</v>
      </c>
      <c r="D8" s="232" t="s">
        <v>82</v>
      </c>
      <c r="E8" s="233"/>
    </row>
    <row r="9" spans="1:5" ht="21" customHeight="1" thickBot="1" x14ac:dyDescent="0.25">
      <c r="A9" s="513" t="s">
        <v>139</v>
      </c>
      <c r="B9" s="514"/>
      <c r="C9" s="234" t="s">
        <v>141</v>
      </c>
      <c r="D9" s="518" t="s">
        <v>193</v>
      </c>
      <c r="E9" s="519"/>
    </row>
    <row r="10" spans="1:5" ht="24.95" customHeight="1" thickTop="1" thickBot="1" x14ac:dyDescent="0.25">
      <c r="A10" s="192"/>
      <c r="B10" s="192"/>
      <c r="C10" s="192"/>
      <c r="D10" s="192"/>
      <c r="E10" s="192"/>
    </row>
    <row r="11" spans="1:5" ht="21" customHeight="1" thickTop="1" x14ac:dyDescent="0.2">
      <c r="A11" s="190" t="s">
        <v>123</v>
      </c>
      <c r="B11" s="191" t="s">
        <v>58</v>
      </c>
      <c r="C11" s="191" t="s">
        <v>59</v>
      </c>
      <c r="D11" s="487" t="s">
        <v>60</v>
      </c>
      <c r="E11" s="488"/>
    </row>
    <row r="12" spans="1:5" ht="21" customHeight="1" thickBot="1" x14ac:dyDescent="0.25">
      <c r="A12" s="195"/>
      <c r="B12" s="193" t="s">
        <v>128</v>
      </c>
      <c r="C12" s="196" t="s">
        <v>129</v>
      </c>
      <c r="D12" s="497" t="s">
        <v>133</v>
      </c>
      <c r="E12" s="498"/>
    </row>
    <row r="13" spans="1:5" ht="24.95" customHeight="1" thickTop="1" thickBot="1" x14ac:dyDescent="0.25">
      <c r="A13" s="194"/>
      <c r="B13" s="194"/>
      <c r="C13" s="194"/>
      <c r="D13" s="194"/>
      <c r="E13" s="194"/>
    </row>
    <row r="14" spans="1:5" ht="37.5" customHeight="1" thickTop="1" x14ac:dyDescent="0.2">
      <c r="A14" s="235" t="s">
        <v>61</v>
      </c>
      <c r="B14" s="520" t="s">
        <v>62</v>
      </c>
      <c r="C14" s="521"/>
      <c r="D14" s="495" t="s">
        <v>63</v>
      </c>
      <c r="E14" s="496"/>
    </row>
    <row r="15" spans="1:5" ht="37.5" customHeight="1" x14ac:dyDescent="0.2">
      <c r="A15" s="69" t="s">
        <v>36</v>
      </c>
      <c r="B15" s="494" t="s">
        <v>213</v>
      </c>
      <c r="C15" s="494"/>
      <c r="D15" s="70"/>
      <c r="E15" s="71">
        <v>176.49</v>
      </c>
    </row>
    <row r="16" spans="1:5" ht="37.5" customHeight="1" x14ac:dyDescent="0.2">
      <c r="A16" s="72" t="s">
        <v>37</v>
      </c>
      <c r="B16" s="493" t="s">
        <v>55</v>
      </c>
      <c r="C16" s="494"/>
      <c r="D16" s="70"/>
      <c r="E16" s="82">
        <f>CB_pendências!D15</f>
        <v>-578.58000000000004</v>
      </c>
    </row>
    <row r="17" spans="1:7" ht="37.5" customHeight="1" x14ac:dyDescent="0.2">
      <c r="A17" s="72" t="s">
        <v>38</v>
      </c>
      <c r="B17" s="494" t="s">
        <v>91</v>
      </c>
      <c r="C17" s="494"/>
      <c r="D17" s="70"/>
      <c r="E17" s="82">
        <f>CB_pendências!D24</f>
        <v>0</v>
      </c>
    </row>
    <row r="18" spans="1:7" ht="37.5" customHeight="1" x14ac:dyDescent="0.2">
      <c r="A18" s="72" t="s">
        <v>38</v>
      </c>
      <c r="B18" s="494" t="s">
        <v>64</v>
      </c>
      <c r="C18" s="494"/>
      <c r="D18" s="70"/>
      <c r="E18" s="82">
        <f>CB_pendências!D33</f>
        <v>179.15</v>
      </c>
    </row>
    <row r="19" spans="1:7" ht="37.5" customHeight="1" x14ac:dyDescent="0.2">
      <c r="A19" s="72" t="s">
        <v>37</v>
      </c>
      <c r="B19" s="494" t="s">
        <v>92</v>
      </c>
      <c r="C19" s="494"/>
      <c r="D19" s="70"/>
      <c r="E19" s="82">
        <f>CB_pendências!D40</f>
        <v>0</v>
      </c>
    </row>
    <row r="20" spans="1:7" ht="37.5" customHeight="1" x14ac:dyDescent="0.2">
      <c r="A20" s="72" t="s">
        <v>37</v>
      </c>
      <c r="B20" s="494" t="s">
        <v>65</v>
      </c>
      <c r="C20" s="494"/>
      <c r="D20" s="70"/>
      <c r="E20" s="82">
        <f>CB_pendências!D47</f>
        <v>15643.77</v>
      </c>
      <c r="G20" s="73"/>
    </row>
    <row r="21" spans="1:7" ht="37.5" customHeight="1" thickBot="1" x14ac:dyDescent="0.25">
      <c r="A21" s="74" t="s">
        <v>36</v>
      </c>
      <c r="B21" s="499" t="s">
        <v>78</v>
      </c>
      <c r="C21" s="499"/>
      <c r="D21" s="84">
        <f>'Prestação Contas (Municipal)'!K33+'Prestação Contas (Estadual)'!K31+'Prestação Contas (Federal)'!L26</f>
        <v>-14709.55</v>
      </c>
      <c r="E21" s="83">
        <f>+E15-E16+E17+E18-E19-E20</f>
        <v>-14709.550000000001</v>
      </c>
      <c r="F21" s="85"/>
      <c r="G21" s="73"/>
    </row>
    <row r="22" spans="1:7" ht="18" customHeight="1" thickTop="1" x14ac:dyDescent="0.2">
      <c r="A22" s="502" t="s">
        <v>83</v>
      </c>
      <c r="B22" s="503"/>
      <c r="C22" s="506" t="s">
        <v>87</v>
      </c>
      <c r="D22" s="507"/>
      <c r="E22" s="508"/>
      <c r="F22" s="75"/>
    </row>
    <row r="23" spans="1:7" ht="18" customHeight="1" x14ac:dyDescent="0.2">
      <c r="A23" s="504"/>
      <c r="B23" s="505"/>
      <c r="C23" s="509"/>
      <c r="D23" s="510"/>
      <c r="E23" s="511"/>
      <c r="F23" s="75"/>
    </row>
    <row r="24" spans="1:7" ht="18" customHeight="1" x14ac:dyDescent="0.2">
      <c r="A24" s="76"/>
      <c r="B24" s="77"/>
      <c r="C24" s="78"/>
      <c r="D24" s="79"/>
      <c r="E24" s="80"/>
      <c r="F24" s="75"/>
    </row>
    <row r="25" spans="1:7" ht="18" customHeight="1" x14ac:dyDescent="0.2">
      <c r="A25" s="500" t="s">
        <v>94</v>
      </c>
      <c r="B25" s="501"/>
      <c r="C25" s="515" t="s">
        <v>122</v>
      </c>
      <c r="D25" s="516"/>
      <c r="E25" s="517"/>
      <c r="F25" s="75"/>
    </row>
    <row r="26" spans="1:7" ht="18" customHeight="1" x14ac:dyDescent="0.2">
      <c r="A26" s="480" t="s">
        <v>131</v>
      </c>
      <c r="B26" s="481"/>
      <c r="C26" s="239" t="s">
        <v>140</v>
      </c>
      <c r="D26" s="240"/>
      <c r="E26" s="263"/>
      <c r="F26" s="263"/>
      <c r="G26" s="263"/>
    </row>
    <row r="27" spans="1:7" ht="18" customHeight="1" thickBot="1" x14ac:dyDescent="0.25">
      <c r="A27" s="67"/>
      <c r="B27" s="81"/>
      <c r="C27" s="482"/>
      <c r="D27" s="483"/>
      <c r="E27" s="484"/>
      <c r="F27" s="75"/>
    </row>
    <row r="28" spans="1:7" ht="18" customHeight="1" thickTop="1" x14ac:dyDescent="0.2">
      <c r="E28" s="75"/>
      <c r="F28" s="75"/>
    </row>
    <row r="29" spans="1:7" ht="18" customHeight="1" x14ac:dyDescent="0.2"/>
    <row r="30" spans="1:7" ht="18" customHeight="1" x14ac:dyDescent="0.2"/>
    <row r="31" spans="1:7" ht="18" customHeight="1" x14ac:dyDescent="0.2"/>
    <row r="32" spans="1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25:B25"/>
    <mergeCell ref="A22:B23"/>
    <mergeCell ref="C22:E23"/>
    <mergeCell ref="A8:B8"/>
    <mergeCell ref="A9:B9"/>
    <mergeCell ref="C25:E25"/>
    <mergeCell ref="D9:E9"/>
    <mergeCell ref="B14:C14"/>
    <mergeCell ref="B20:C20"/>
    <mergeCell ref="A26:B26"/>
    <mergeCell ref="C27:E27"/>
    <mergeCell ref="D2:E2"/>
    <mergeCell ref="D3:E3"/>
    <mergeCell ref="D5:E5"/>
    <mergeCell ref="D11:E11"/>
    <mergeCell ref="A5:C5"/>
    <mergeCell ref="A6:C6"/>
    <mergeCell ref="B16:C16"/>
    <mergeCell ref="D14:E14"/>
    <mergeCell ref="D12:E12"/>
    <mergeCell ref="B21:C21"/>
    <mergeCell ref="B15:C15"/>
    <mergeCell ref="B17:C17"/>
    <mergeCell ref="B18:C18"/>
    <mergeCell ref="B19:C19"/>
  </mergeCells>
  <pageMargins left="0.78740157480314965" right="0.39370078740157483" top="0.98425196850393704" bottom="0.78740157480314965" header="0.31496062992125984" footer="0.31496062992125984"/>
  <pageSetup paperSize="9" scale="72" fitToHeight="0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7"/>
  <sheetViews>
    <sheetView showGridLines="0" topLeftCell="A7" zoomScale="95" zoomScaleNormal="95" zoomScaleSheetLayoutView="100" workbookViewId="0">
      <selection activeCell="D19" sqref="D19"/>
    </sheetView>
  </sheetViews>
  <sheetFormatPr defaultColWidth="9.140625" defaultRowHeight="16.5" customHeight="1" x14ac:dyDescent="0.2"/>
  <cols>
    <col min="1" max="1" width="51.7109375" style="59" customWidth="1"/>
    <col min="2" max="2" width="18.7109375" style="59" customWidth="1"/>
    <col min="3" max="3" width="51.7109375" style="59" customWidth="1"/>
    <col min="4" max="4" width="17.5703125" style="59" customWidth="1"/>
    <col min="5" max="17" width="17.7109375" style="59" customWidth="1"/>
    <col min="18" max="257" width="37.5703125" style="59" customWidth="1"/>
    <col min="258" max="16384" width="9.140625" style="59"/>
  </cols>
  <sheetData>
    <row r="1" spans="1:5" ht="16.5" customHeight="1" x14ac:dyDescent="0.2">
      <c r="A1" s="86"/>
      <c r="B1" s="87"/>
      <c r="C1" s="87"/>
      <c r="D1" s="88"/>
    </row>
    <row r="2" spans="1:5" ht="16.5" customHeight="1" x14ac:dyDescent="0.25">
      <c r="A2" s="230"/>
      <c r="D2" s="90" t="s">
        <v>52</v>
      </c>
    </row>
    <row r="3" spans="1:5" ht="16.5" customHeight="1" x14ac:dyDescent="0.25">
      <c r="A3" s="89"/>
      <c r="D3" s="90" t="s">
        <v>53</v>
      </c>
      <c r="E3" s="537"/>
    </row>
    <row r="4" spans="1:5" ht="16.5" customHeight="1" x14ac:dyDescent="0.25">
      <c r="A4" s="89"/>
      <c r="D4" s="90" t="s">
        <v>25</v>
      </c>
      <c r="E4" s="537"/>
    </row>
    <row r="5" spans="1:5" ht="16.5" customHeight="1" x14ac:dyDescent="0.2">
      <c r="A5" s="538" t="s">
        <v>0</v>
      </c>
      <c r="B5" s="539"/>
      <c r="C5" s="540"/>
      <c r="D5" s="91"/>
    </row>
    <row r="6" spans="1:5" ht="16.5" customHeight="1" x14ac:dyDescent="0.2">
      <c r="A6" s="541" t="s">
        <v>79</v>
      </c>
      <c r="B6" s="542"/>
      <c r="C6" s="543"/>
      <c r="D6" s="92"/>
    </row>
    <row r="7" spans="1:5" ht="24.95" customHeight="1" thickBot="1" x14ac:dyDescent="0.25"/>
    <row r="8" spans="1:5" ht="28.5" customHeight="1" x14ac:dyDescent="0.2">
      <c r="A8" s="544" t="s">
        <v>54</v>
      </c>
      <c r="B8" s="545"/>
      <c r="C8" s="545"/>
      <c r="D8" s="546"/>
    </row>
    <row r="9" spans="1:5" ht="24.95" customHeight="1" x14ac:dyDescent="0.2">
      <c r="A9" s="547" t="s">
        <v>194</v>
      </c>
      <c r="B9" s="548"/>
      <c r="C9" s="548"/>
      <c r="D9" s="549"/>
    </row>
    <row r="10" spans="1:5" ht="21" customHeight="1" x14ac:dyDescent="0.2">
      <c r="A10" s="202" t="s">
        <v>90</v>
      </c>
      <c r="B10" s="197"/>
      <c r="C10" s="198"/>
      <c r="D10" s="203" t="s">
        <v>80</v>
      </c>
    </row>
    <row r="11" spans="1:5" ht="18.75" customHeight="1" x14ac:dyDescent="0.25">
      <c r="A11" s="96" t="s">
        <v>139</v>
      </c>
      <c r="B11" s="199"/>
      <c r="C11" s="200"/>
      <c r="D11" s="204" t="s">
        <v>157</v>
      </c>
    </row>
    <row r="12" spans="1:5" ht="18.75" customHeight="1" x14ac:dyDescent="0.2">
      <c r="A12" s="201"/>
      <c r="B12" s="199"/>
      <c r="C12" s="200"/>
      <c r="D12" s="205" t="s">
        <v>81</v>
      </c>
    </row>
    <row r="13" spans="1:5" ht="18.75" customHeight="1" x14ac:dyDescent="0.2">
      <c r="A13" s="201"/>
      <c r="B13" s="199"/>
      <c r="C13" s="200"/>
      <c r="D13" s="238">
        <v>44805</v>
      </c>
    </row>
    <row r="14" spans="1:5" ht="28.5" customHeight="1" x14ac:dyDescent="0.2">
      <c r="A14" s="534" t="s">
        <v>26</v>
      </c>
      <c r="B14" s="535"/>
      <c r="C14" s="535" t="s">
        <v>25</v>
      </c>
      <c r="D14" s="536"/>
    </row>
    <row r="15" spans="1:5" ht="18" customHeight="1" x14ac:dyDescent="0.2">
      <c r="A15" s="525" t="s">
        <v>27</v>
      </c>
      <c r="B15" s="526"/>
      <c r="C15" s="89" t="s">
        <v>41</v>
      </c>
      <c r="D15" s="93"/>
    </row>
    <row r="16" spans="1:5" ht="18" customHeight="1" x14ac:dyDescent="0.2">
      <c r="A16" s="94"/>
      <c r="B16" s="95"/>
      <c r="C16" s="89"/>
      <c r="D16" s="93"/>
    </row>
    <row r="17" spans="1:6" ht="18" customHeight="1" x14ac:dyDescent="0.25">
      <c r="A17" s="96" t="s">
        <v>28</v>
      </c>
      <c r="B17" s="97"/>
      <c r="C17" s="98" t="s">
        <v>29</v>
      </c>
      <c r="D17" s="93"/>
    </row>
    <row r="18" spans="1:6" ht="18" customHeight="1" x14ac:dyDescent="0.2">
      <c r="A18" s="94" t="s">
        <v>98</v>
      </c>
      <c r="B18" s="118">
        <f>'Prestação Contas (Municipal)'!D33+'Prestação Contas (Estadual)'!D31+'Prestação Contas (Federal)'!D26</f>
        <v>0</v>
      </c>
      <c r="C18" s="89" t="s">
        <v>97</v>
      </c>
      <c r="D18" s="119">
        <f>'Prestação Contas (Municipal)'!H33+'Prestação Contas (Estadual)'!J31+'Prestação Contas (Federal)'!J26-CB_Sintética!E20</f>
        <v>11522.8</v>
      </c>
    </row>
    <row r="19" spans="1:6" ht="18" customHeight="1" x14ac:dyDescent="0.2">
      <c r="A19" s="94" t="s">
        <v>99</v>
      </c>
      <c r="B19" s="120">
        <f>'Prestação Contas (Municipal)'!B33+'Prestação Contas (Estadual)'!B31+'Prestação Contas (Federal)'!B26</f>
        <v>12457.02</v>
      </c>
      <c r="C19" s="89" t="s">
        <v>103</v>
      </c>
      <c r="D19" s="119">
        <f>CB_Sintética!E17</f>
        <v>0</v>
      </c>
    </row>
    <row r="20" spans="1:6" ht="18" customHeight="1" x14ac:dyDescent="0.2">
      <c r="A20" s="94" t="s">
        <v>100</v>
      </c>
      <c r="B20" s="120">
        <f>CB_Sintética!E16</f>
        <v>-578.58000000000004</v>
      </c>
      <c r="C20" s="89" t="s">
        <v>104</v>
      </c>
      <c r="D20" s="119">
        <f>CB_Sintética!E18</f>
        <v>179.15</v>
      </c>
    </row>
    <row r="21" spans="1:6" ht="18" customHeight="1" x14ac:dyDescent="0.2">
      <c r="A21" s="94" t="s">
        <v>101</v>
      </c>
      <c r="B21" s="120">
        <f>CB_Sintética!E19</f>
        <v>0</v>
      </c>
      <c r="C21" s="89"/>
      <c r="D21" s="99"/>
    </row>
    <row r="22" spans="1:6" ht="18" customHeight="1" x14ac:dyDescent="0.25">
      <c r="A22" s="96" t="s">
        <v>30</v>
      </c>
      <c r="B22" s="121">
        <f>SUM(B18:B21)</f>
        <v>11878.44</v>
      </c>
      <c r="C22" s="98" t="s">
        <v>31</v>
      </c>
      <c r="D22" s="122">
        <f>SUM(D18:D21)</f>
        <v>11701.949999999999</v>
      </c>
    </row>
    <row r="23" spans="1:6" ht="18" customHeight="1" x14ac:dyDescent="0.2">
      <c r="A23" s="94"/>
      <c r="B23" s="97"/>
      <c r="C23" s="89"/>
      <c r="D23" s="101"/>
    </row>
    <row r="24" spans="1:6" ht="18" customHeight="1" x14ac:dyDescent="0.25">
      <c r="A24" s="96" t="s">
        <v>32</v>
      </c>
      <c r="B24" s="102"/>
      <c r="C24" s="103" t="s">
        <v>32</v>
      </c>
      <c r="D24" s="101"/>
    </row>
    <row r="25" spans="1:6" ht="18" customHeight="1" x14ac:dyDescent="0.25">
      <c r="A25" s="94" t="s">
        <v>102</v>
      </c>
      <c r="B25" s="125">
        <f>'Prestação Contas (Municipal)'!G33+'Prestação Contas (Estadual)'!G31+'Prestação Contas (Federal)'!G26</f>
        <v>0</v>
      </c>
      <c r="C25" s="59" t="s">
        <v>105</v>
      </c>
      <c r="D25" s="122">
        <f>'Prestação Contas (Municipal)'!E33+'Prestação Contas (Estadual)'!E31+'Prestação Contas (Federal)'!E26</f>
        <v>0</v>
      </c>
    </row>
    <row r="26" spans="1:6" ht="18" customHeight="1" x14ac:dyDescent="0.25">
      <c r="A26" s="94"/>
      <c r="B26" s="104"/>
      <c r="D26" s="100"/>
    </row>
    <row r="27" spans="1:6" ht="18" customHeight="1" x14ac:dyDescent="0.25">
      <c r="A27" s="94"/>
      <c r="B27" s="102"/>
      <c r="C27" s="124" t="str">
        <f>CB_Sintética!B15</f>
        <v>(10.1) Saldo da conta-corrente, em 30/09/2022</v>
      </c>
      <c r="D27" s="122">
        <f>CB_Sintética!E15</f>
        <v>176.49</v>
      </c>
    </row>
    <row r="28" spans="1:6" ht="18" customHeight="1" x14ac:dyDescent="0.25">
      <c r="A28" s="94"/>
      <c r="B28" s="105"/>
      <c r="C28" s="98"/>
      <c r="D28" s="100"/>
    </row>
    <row r="29" spans="1:6" ht="24.75" customHeight="1" x14ac:dyDescent="0.2">
      <c r="A29" s="106" t="s">
        <v>33</v>
      </c>
      <c r="B29" s="126">
        <f>+B22+B25</f>
        <v>11878.44</v>
      </c>
      <c r="C29" s="107" t="s">
        <v>33</v>
      </c>
      <c r="D29" s="127">
        <f>+D27+D22+D25</f>
        <v>11878.439999999999</v>
      </c>
      <c r="E29" s="85">
        <f>B29-D29</f>
        <v>0</v>
      </c>
      <c r="F29" s="73"/>
    </row>
    <row r="30" spans="1:6" ht="18" customHeight="1" x14ac:dyDescent="0.25">
      <c r="A30" s="108"/>
      <c r="B30" s="109"/>
      <c r="C30" s="110"/>
      <c r="D30" s="111"/>
    </row>
    <row r="31" spans="1:6" ht="18" customHeight="1" x14ac:dyDescent="0.25">
      <c r="A31" s="117" t="str">
        <f>C27</f>
        <v>(10.1) Saldo da conta-corrente, em 30/09/2022</v>
      </c>
      <c r="B31" s="112"/>
      <c r="C31" s="103"/>
      <c r="D31" s="123">
        <f>+D27</f>
        <v>176.49</v>
      </c>
      <c r="F31" s="73"/>
    </row>
    <row r="32" spans="1:6" ht="18" customHeight="1" x14ac:dyDescent="0.25">
      <c r="A32" s="94" t="s">
        <v>84</v>
      </c>
      <c r="B32" s="112"/>
      <c r="C32" s="103"/>
      <c r="D32" s="123">
        <f>CB_Sintética!E20</f>
        <v>15643.77</v>
      </c>
    </row>
    <row r="33" spans="1:5" ht="18" customHeight="1" x14ac:dyDescent="0.25">
      <c r="A33" s="94" t="s">
        <v>85</v>
      </c>
      <c r="B33" s="112"/>
      <c r="C33" s="103"/>
      <c r="D33" s="123">
        <f>B20+B21-D19-D20</f>
        <v>-757.73</v>
      </c>
    </row>
    <row r="34" spans="1:5" ht="18" customHeight="1" x14ac:dyDescent="0.25">
      <c r="A34" s="94" t="s">
        <v>86</v>
      </c>
      <c r="B34" s="112"/>
      <c r="C34" s="103"/>
      <c r="D34" s="123">
        <f>'Prestação Contas (Municipal)'!K33+'Prestação Contas (Estadual)'!L31+'Prestação Contas (Federal)'!L26</f>
        <v>-14709.55</v>
      </c>
      <c r="E34" s="73"/>
    </row>
    <row r="35" spans="1:5" ht="18" customHeight="1" x14ac:dyDescent="0.25">
      <c r="A35" s="96"/>
      <c r="B35" s="112"/>
      <c r="C35" s="113"/>
      <c r="D35" s="114"/>
    </row>
    <row r="36" spans="1:5" ht="18" customHeight="1" x14ac:dyDescent="0.2">
      <c r="A36" s="532" t="s">
        <v>83</v>
      </c>
      <c r="B36" s="115"/>
      <c r="C36" s="533" t="s">
        <v>87</v>
      </c>
      <c r="D36" s="116"/>
    </row>
    <row r="37" spans="1:5" ht="18" customHeight="1" x14ac:dyDescent="0.2">
      <c r="A37" s="504"/>
      <c r="B37" s="95"/>
      <c r="C37" s="509"/>
      <c r="D37" s="93"/>
    </row>
    <row r="38" spans="1:5" ht="18" customHeight="1" x14ac:dyDescent="0.2">
      <c r="A38" s="94"/>
      <c r="B38" s="95"/>
      <c r="C38" s="89"/>
      <c r="D38" s="93"/>
    </row>
    <row r="39" spans="1:5" ht="18" customHeight="1" x14ac:dyDescent="0.2">
      <c r="A39" s="529" t="s">
        <v>93</v>
      </c>
      <c r="B39" s="530"/>
      <c r="C39" s="530" t="s">
        <v>93</v>
      </c>
      <c r="D39" s="531"/>
    </row>
    <row r="40" spans="1:5" ht="18" customHeight="1" x14ac:dyDescent="0.25">
      <c r="A40" s="480" t="s">
        <v>131</v>
      </c>
      <c r="B40" s="481"/>
      <c r="C40" s="527" t="s">
        <v>140</v>
      </c>
      <c r="D40" s="528"/>
    </row>
    <row r="41" spans="1:5" ht="18" customHeight="1" thickBot="1" x14ac:dyDescent="0.25">
      <c r="A41" s="522"/>
      <c r="B41" s="523"/>
      <c r="C41" s="523"/>
      <c r="D41" s="524"/>
    </row>
    <row r="42" spans="1:5" ht="18" customHeight="1" thickTop="1" x14ac:dyDescent="0.2"/>
    <row r="43" spans="1:5" ht="18" customHeight="1" x14ac:dyDescent="0.2"/>
    <row r="44" spans="1:5" ht="18" customHeight="1" x14ac:dyDescent="0.2"/>
    <row r="45" spans="1:5" ht="18" customHeight="1" x14ac:dyDescent="0.2"/>
    <row r="46" spans="1:5" ht="18" customHeight="1" x14ac:dyDescent="0.2"/>
    <row r="47" spans="1:5" ht="18" customHeight="1" x14ac:dyDescent="0.2"/>
    <row r="48" spans="1:5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6">
    <mergeCell ref="A14:B14"/>
    <mergeCell ref="C14:D14"/>
    <mergeCell ref="E3:E4"/>
    <mergeCell ref="A5:C5"/>
    <mergeCell ref="A6:C6"/>
    <mergeCell ref="A8:D8"/>
    <mergeCell ref="A9:D9"/>
    <mergeCell ref="A41:B41"/>
    <mergeCell ref="C41:D41"/>
    <mergeCell ref="A15:B15"/>
    <mergeCell ref="A40:B40"/>
    <mergeCell ref="C40:D40"/>
    <mergeCell ref="A39:B39"/>
    <mergeCell ref="C39:D39"/>
    <mergeCell ref="A36:A37"/>
    <mergeCell ref="C36:C37"/>
  </mergeCells>
  <pageMargins left="0.78740157480314965" right="0.39370078740157483" top="0.98425196850393704" bottom="0.78740157480314965" header="0.31496062992125984" footer="0.31496062992125984"/>
  <pageSetup paperSize="9" scale="65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32"/>
  <sheetViews>
    <sheetView showGridLines="0" zoomScale="95" zoomScaleNormal="95" zoomScaleSheetLayoutView="100" workbookViewId="0">
      <selection activeCell="E12" sqref="E12"/>
    </sheetView>
  </sheetViews>
  <sheetFormatPr defaultColWidth="9.140625" defaultRowHeight="14.25" x14ac:dyDescent="0.2"/>
  <cols>
    <col min="1" max="4" width="22.7109375" style="59" customWidth="1"/>
    <col min="5" max="5" width="22.85546875" style="59" customWidth="1"/>
    <col min="6" max="20" width="22.7109375" style="59" customWidth="1"/>
    <col min="21" max="16384" width="9.140625" style="59"/>
  </cols>
  <sheetData>
    <row r="1" spans="1:5" ht="12.75" customHeight="1" x14ac:dyDescent="0.2"/>
    <row r="2" spans="1:5" ht="12.75" customHeight="1" x14ac:dyDescent="0.25">
      <c r="D2" s="128"/>
      <c r="E2" s="128" t="s">
        <v>67</v>
      </c>
    </row>
    <row r="3" spans="1:5" ht="12.75" customHeight="1" x14ac:dyDescent="0.25">
      <c r="B3" s="237"/>
      <c r="D3" s="128"/>
      <c r="E3" s="128" t="s">
        <v>68</v>
      </c>
    </row>
    <row r="4" spans="1:5" ht="12.75" customHeight="1" x14ac:dyDescent="0.25">
      <c r="D4" s="129"/>
      <c r="E4" s="128" t="s">
        <v>69</v>
      </c>
    </row>
    <row r="5" spans="1:5" ht="12.75" customHeight="1" x14ac:dyDescent="0.2">
      <c r="A5" s="537"/>
      <c r="B5" s="537"/>
      <c r="C5" s="537"/>
      <c r="D5" s="537"/>
      <c r="E5" s="129"/>
    </row>
    <row r="6" spans="1:5" ht="12.75" customHeight="1" x14ac:dyDescent="0.2">
      <c r="A6" s="537" t="s">
        <v>0</v>
      </c>
      <c r="B6" s="537"/>
      <c r="C6" s="537"/>
      <c r="D6" s="537"/>
      <c r="E6" s="65" t="s">
        <v>115</v>
      </c>
    </row>
    <row r="7" spans="1:5" ht="15" customHeight="1" x14ac:dyDescent="0.2">
      <c r="A7" s="537" t="s">
        <v>79</v>
      </c>
      <c r="B7" s="537"/>
      <c r="C7" s="537"/>
      <c r="D7" s="537"/>
      <c r="E7" s="129"/>
    </row>
    <row r="8" spans="1:5" ht="15.75" thickBot="1" x14ac:dyDescent="0.3">
      <c r="A8" s="103"/>
    </row>
    <row r="9" spans="1:5" ht="18.75" customHeight="1" thickTop="1" x14ac:dyDescent="0.2">
      <c r="A9" s="552" t="s">
        <v>14</v>
      </c>
      <c r="B9" s="553"/>
      <c r="C9" s="554"/>
      <c r="D9" s="225" t="s">
        <v>15</v>
      </c>
      <c r="E9" s="226" t="s">
        <v>16</v>
      </c>
    </row>
    <row r="10" spans="1:5" ht="15" customHeight="1" x14ac:dyDescent="0.25">
      <c r="A10" s="207"/>
      <c r="B10" s="103"/>
      <c r="C10" s="208"/>
      <c r="D10" s="209"/>
      <c r="E10" s="210">
        <v>44805</v>
      </c>
    </row>
    <row r="11" spans="1:5" ht="15" customHeight="1" x14ac:dyDescent="0.2">
      <c r="A11" s="565" t="s">
        <v>139</v>
      </c>
      <c r="B11" s="566"/>
      <c r="C11" s="567"/>
      <c r="D11" s="211">
        <v>928.88235294117646</v>
      </c>
      <c r="E11" s="206" t="s">
        <v>137</v>
      </c>
    </row>
    <row r="12" spans="1:5" ht="15" customHeight="1" thickBot="1" x14ac:dyDescent="0.3">
      <c r="A12" s="568"/>
      <c r="B12" s="569"/>
      <c r="C12" s="570"/>
      <c r="D12" s="212"/>
      <c r="E12" s="213">
        <v>44834</v>
      </c>
    </row>
    <row r="13" spans="1:5" ht="18.75" customHeight="1" thickTop="1" thickBot="1" x14ac:dyDescent="0.3">
      <c r="A13" s="103"/>
    </row>
    <row r="14" spans="1:5" ht="21" customHeight="1" thickTop="1" x14ac:dyDescent="0.2">
      <c r="A14" s="571" t="s">
        <v>17</v>
      </c>
      <c r="B14" s="572"/>
      <c r="C14" s="227"/>
      <c r="D14" s="227"/>
      <c r="E14" s="228"/>
    </row>
    <row r="15" spans="1:5" ht="21" customHeight="1" x14ac:dyDescent="0.2">
      <c r="A15" s="577" t="s">
        <v>143</v>
      </c>
      <c r="B15" s="578"/>
      <c r="C15" s="579"/>
      <c r="D15" s="580" t="s">
        <v>144</v>
      </c>
      <c r="E15" s="581"/>
    </row>
    <row r="16" spans="1:5" ht="21" customHeight="1" thickBot="1" x14ac:dyDescent="0.25">
      <c r="A16" s="559" t="s">
        <v>135</v>
      </c>
      <c r="B16" s="499"/>
      <c r="C16" s="499"/>
      <c r="D16" s="499" t="s">
        <v>136</v>
      </c>
      <c r="E16" s="560"/>
    </row>
    <row r="17" spans="1:6" ht="21" customHeight="1" thickTop="1" x14ac:dyDescent="0.2">
      <c r="A17" s="571" t="s">
        <v>18</v>
      </c>
      <c r="B17" s="572"/>
      <c r="C17" s="572"/>
      <c r="D17" s="572"/>
      <c r="E17" s="573"/>
    </row>
    <row r="18" spans="1:6" ht="21" customHeight="1" x14ac:dyDescent="0.2">
      <c r="A18" s="131" t="s">
        <v>19</v>
      </c>
      <c r="B18" s="132" t="s">
        <v>20</v>
      </c>
      <c r="C18" s="132" t="s">
        <v>21</v>
      </c>
      <c r="D18" s="132" t="s">
        <v>22</v>
      </c>
      <c r="E18" s="133" t="s">
        <v>23</v>
      </c>
    </row>
    <row r="19" spans="1:6" ht="21" customHeight="1" x14ac:dyDescent="0.2">
      <c r="A19" s="134"/>
      <c r="B19" s="555" t="s">
        <v>95</v>
      </c>
      <c r="C19" s="556"/>
      <c r="D19" s="556"/>
      <c r="E19" s="135"/>
    </row>
    <row r="20" spans="1:6" ht="21" customHeight="1" x14ac:dyDescent="0.2">
      <c r="A20" s="136"/>
      <c r="B20" s="137"/>
      <c r="C20" s="137"/>
      <c r="D20" s="138"/>
      <c r="E20" s="152">
        <f t="shared" ref="E20:E26" si="0">+E19+B20-C20+D20</f>
        <v>0</v>
      </c>
    </row>
    <row r="21" spans="1:6" ht="21" customHeight="1" x14ac:dyDescent="0.2">
      <c r="A21" s="136"/>
      <c r="B21" s="139"/>
      <c r="C21" s="139"/>
      <c r="D21" s="140"/>
      <c r="E21" s="152">
        <f t="shared" si="0"/>
        <v>0</v>
      </c>
    </row>
    <row r="22" spans="1:6" ht="21" customHeight="1" x14ac:dyDescent="0.2">
      <c r="A22" s="136"/>
      <c r="B22" s="583" t="s">
        <v>166</v>
      </c>
      <c r="C22" s="584"/>
      <c r="D22" s="585"/>
      <c r="E22" s="152"/>
      <c r="F22" s="142"/>
    </row>
    <row r="23" spans="1:6" ht="21" customHeight="1" x14ac:dyDescent="0.2">
      <c r="A23" s="136"/>
      <c r="B23" s="583" t="s">
        <v>167</v>
      </c>
      <c r="C23" s="584"/>
      <c r="D23" s="585"/>
      <c r="E23" s="152"/>
      <c r="F23" s="142"/>
    </row>
    <row r="24" spans="1:6" ht="21" customHeight="1" x14ac:dyDescent="0.2">
      <c r="A24" s="136"/>
      <c r="B24" s="139"/>
      <c r="C24" s="139"/>
      <c r="D24" s="141"/>
      <c r="E24" s="152">
        <f t="shared" si="0"/>
        <v>0</v>
      </c>
      <c r="F24" s="142"/>
    </row>
    <row r="25" spans="1:6" ht="21" customHeight="1" x14ac:dyDescent="0.2">
      <c r="A25" s="136"/>
      <c r="B25" s="139"/>
      <c r="C25" s="139"/>
      <c r="D25" s="141"/>
      <c r="E25" s="152">
        <f t="shared" si="0"/>
        <v>0</v>
      </c>
      <c r="F25" s="142"/>
    </row>
    <row r="26" spans="1:6" ht="21" customHeight="1" x14ac:dyDescent="0.2">
      <c r="A26" s="136"/>
      <c r="B26" s="139"/>
      <c r="C26" s="139"/>
      <c r="D26" s="141"/>
      <c r="E26" s="152">
        <f t="shared" si="0"/>
        <v>0</v>
      </c>
      <c r="F26" s="142"/>
    </row>
    <row r="27" spans="1:6" ht="21" customHeight="1" x14ac:dyDescent="0.2">
      <c r="A27" s="136"/>
      <c r="B27" s="139"/>
      <c r="C27" s="139"/>
      <c r="D27" s="141"/>
      <c r="E27" s="152"/>
      <c r="F27" s="142"/>
    </row>
    <row r="28" spans="1:6" ht="21" customHeight="1" x14ac:dyDescent="0.2">
      <c r="A28" s="136"/>
      <c r="B28" s="139"/>
      <c r="C28" s="139"/>
      <c r="D28" s="141"/>
      <c r="E28" s="152"/>
      <c r="F28" s="142"/>
    </row>
    <row r="29" spans="1:6" ht="21" customHeight="1" x14ac:dyDescent="0.2">
      <c r="A29" s="136"/>
      <c r="B29" s="139"/>
      <c r="C29" s="139"/>
      <c r="D29" s="139"/>
      <c r="E29" s="152"/>
    </row>
    <row r="30" spans="1:6" ht="21" customHeight="1" x14ac:dyDescent="0.2">
      <c r="A30" s="136"/>
      <c r="B30" s="139"/>
      <c r="C30" s="139"/>
      <c r="D30" s="141"/>
      <c r="E30" s="152"/>
    </row>
    <row r="31" spans="1:6" ht="21" customHeight="1" x14ac:dyDescent="0.2">
      <c r="A31" s="136"/>
      <c r="B31" s="143"/>
      <c r="C31" s="143"/>
      <c r="D31" s="144"/>
      <c r="E31" s="152"/>
      <c r="F31" s="145"/>
    </row>
    <row r="32" spans="1:6" ht="21" customHeight="1" x14ac:dyDescent="0.2">
      <c r="A32" s="146" t="s">
        <v>24</v>
      </c>
      <c r="B32" s="155">
        <f>SUM(B20:B31)</f>
        <v>0</v>
      </c>
      <c r="C32" s="155">
        <f>SUM(C20:C31)</f>
        <v>0</v>
      </c>
      <c r="D32" s="155">
        <f>SUM(D20:D31)</f>
        <v>0</v>
      </c>
      <c r="E32" s="153">
        <f>+E19+B32-C32+D32</f>
        <v>0</v>
      </c>
      <c r="F32" s="142"/>
    </row>
    <row r="33" spans="1:6" ht="21" customHeight="1" thickBot="1" x14ac:dyDescent="0.25">
      <c r="A33" s="170"/>
      <c r="B33" s="557" t="s">
        <v>96</v>
      </c>
      <c r="C33" s="557"/>
      <c r="D33" s="558"/>
      <c r="E33" s="154">
        <f>+E32</f>
        <v>0</v>
      </c>
      <c r="F33" s="142"/>
    </row>
    <row r="34" spans="1:6" ht="21" customHeight="1" thickTop="1" thickBot="1" x14ac:dyDescent="0.25"/>
    <row r="35" spans="1:6" ht="21" customHeight="1" thickTop="1" x14ac:dyDescent="0.2">
      <c r="A35" s="576" t="s">
        <v>83</v>
      </c>
      <c r="B35" s="574"/>
      <c r="C35" s="229"/>
      <c r="D35" s="574" t="s">
        <v>87</v>
      </c>
      <c r="E35" s="575"/>
    </row>
    <row r="36" spans="1:6" ht="15" customHeight="1" x14ac:dyDescent="0.2">
      <c r="A36" s="147"/>
      <c r="B36" s="148"/>
      <c r="C36" s="149"/>
      <c r="D36" s="148"/>
      <c r="E36" s="150"/>
    </row>
    <row r="37" spans="1:6" ht="15" customHeight="1" x14ac:dyDescent="0.2">
      <c r="A37" s="130"/>
      <c r="D37" s="151"/>
      <c r="E37" s="93"/>
    </row>
    <row r="38" spans="1:6" ht="15" customHeight="1" x14ac:dyDescent="0.2">
      <c r="A38" s="582"/>
      <c r="B38" s="516"/>
      <c r="D38" s="516"/>
      <c r="E38" s="517"/>
    </row>
    <row r="39" spans="1:6" ht="15" customHeight="1" x14ac:dyDescent="0.2">
      <c r="A39" s="561" t="s">
        <v>131</v>
      </c>
      <c r="B39" s="562"/>
      <c r="C39" s="169"/>
      <c r="D39" s="563" t="s">
        <v>140</v>
      </c>
      <c r="E39" s="564"/>
    </row>
    <row r="40" spans="1:6" ht="15" customHeight="1" thickBot="1" x14ac:dyDescent="0.25">
      <c r="A40" s="550"/>
      <c r="B40" s="551"/>
      <c r="C40" s="68"/>
      <c r="D40" s="261"/>
      <c r="E40" s="262"/>
    </row>
    <row r="41" spans="1:6" ht="21" customHeight="1" thickTop="1" x14ac:dyDescent="0.2"/>
    <row r="42" spans="1:6" ht="21" customHeight="1" x14ac:dyDescent="0.2">
      <c r="A42" s="39"/>
      <c r="B42" s="39"/>
      <c r="C42" s="39"/>
      <c r="D42" s="39"/>
      <c r="E42" s="39"/>
      <c r="F42" s="39"/>
    </row>
    <row r="43" spans="1:6" ht="21" customHeight="1" x14ac:dyDescent="0.2">
      <c r="A43" s="39"/>
      <c r="B43" s="39"/>
      <c r="C43" s="39"/>
      <c r="D43" s="39"/>
      <c r="E43" s="39"/>
      <c r="F43" s="39"/>
    </row>
    <row r="44" spans="1:6" ht="21" customHeight="1" x14ac:dyDescent="0.2">
      <c r="A44" s="39"/>
      <c r="B44" s="39"/>
      <c r="C44" s="39"/>
      <c r="D44" s="39"/>
      <c r="E44" s="39"/>
      <c r="F44" s="39"/>
    </row>
    <row r="45" spans="1:6" ht="21" customHeight="1" x14ac:dyDescent="0.2"/>
    <row r="46" spans="1:6" ht="21" customHeight="1" x14ac:dyDescent="0.2"/>
    <row r="47" spans="1:6" ht="21" customHeight="1" x14ac:dyDescent="0.2"/>
    <row r="48" spans="1:6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</sheetData>
  <sheetProtection formatCells="0" formatColumns="0" formatRows="0" insertColumns="0" insertRows="0" insertHyperlinks="0" deleteColumns="0" deleteRows="0" sort="0" autoFilter="0" pivotTables="0"/>
  <mergeCells count="23">
    <mergeCell ref="A35:B35"/>
    <mergeCell ref="D38:E38"/>
    <mergeCell ref="A15:C15"/>
    <mergeCell ref="D15:E15"/>
    <mergeCell ref="A38:B38"/>
    <mergeCell ref="B22:D22"/>
    <mergeCell ref="B23:D23"/>
    <mergeCell ref="A40:B40"/>
    <mergeCell ref="A5:D5"/>
    <mergeCell ref="A6:D6"/>
    <mergeCell ref="A9:C9"/>
    <mergeCell ref="B19:D19"/>
    <mergeCell ref="B33:D33"/>
    <mergeCell ref="A16:C16"/>
    <mergeCell ref="D16:E16"/>
    <mergeCell ref="A7:D7"/>
    <mergeCell ref="A39:B39"/>
    <mergeCell ref="D39:E39"/>
    <mergeCell ref="A11:C11"/>
    <mergeCell ref="A12:C12"/>
    <mergeCell ref="A14:B14"/>
    <mergeCell ref="A17:E17"/>
    <mergeCell ref="D35:E35"/>
  </mergeCells>
  <pageMargins left="0.98425196850393704" right="0.59055118110236227" top="0.59055118110236227" bottom="0.78740157480314965" header="0.31496062992125984" footer="0.31496062992125984"/>
  <pageSetup paperSize="9" scale="75" fitToHeight="0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99"/>
  <sheetViews>
    <sheetView showGridLines="0" zoomScale="85" zoomScaleNormal="85" zoomScaleSheetLayoutView="76" workbookViewId="0">
      <selection activeCell="A31" sqref="A31"/>
    </sheetView>
  </sheetViews>
  <sheetFormatPr defaultColWidth="9.140625" defaultRowHeight="12.75" x14ac:dyDescent="0.2"/>
  <cols>
    <col min="1" max="1" width="5.28515625" style="1" customWidth="1"/>
    <col min="2" max="2" width="33.7109375" style="1" customWidth="1"/>
    <col min="3" max="3" width="17.7109375" style="1" customWidth="1"/>
    <col min="4" max="4" width="18.42578125" style="1" customWidth="1"/>
    <col min="5" max="5" width="36.7109375" style="1" customWidth="1"/>
    <col min="6" max="6" width="14.7109375" style="1" customWidth="1"/>
    <col min="7" max="7" width="17.140625" style="1" customWidth="1"/>
    <col min="8" max="8" width="12.7109375" style="1" customWidth="1"/>
    <col min="9" max="9" width="13.7109375" style="1" customWidth="1"/>
    <col min="10" max="10" width="15.7109375" style="1" customWidth="1"/>
    <col min="11" max="11" width="12.7109375" style="1" customWidth="1"/>
    <col min="12" max="12" width="15.7109375" style="1" customWidth="1"/>
    <col min="13" max="13" width="13.7109375" style="5" customWidth="1"/>
    <col min="14" max="25" width="13.7109375" style="1" customWidth="1"/>
    <col min="26" max="16384" width="9.140625" style="1"/>
  </cols>
  <sheetData>
    <row r="1" spans="1:12" ht="16.5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6.5" customHeight="1" x14ac:dyDescent="0.25">
      <c r="A2" s="2"/>
      <c r="B2" s="231"/>
      <c r="C2" s="3"/>
      <c r="D2" s="3"/>
      <c r="E2" s="388" t="s">
        <v>0</v>
      </c>
      <c r="F2" s="388"/>
      <c r="G2" s="388"/>
      <c r="H2" s="3"/>
      <c r="I2" s="3"/>
      <c r="J2" s="3"/>
      <c r="K2" s="3"/>
      <c r="L2" s="4"/>
    </row>
    <row r="3" spans="1:12" ht="16.5" customHeight="1" x14ac:dyDescent="0.25">
      <c r="A3" s="2"/>
      <c r="B3" s="2"/>
      <c r="C3" s="3"/>
      <c r="D3" s="3"/>
      <c r="E3" s="388" t="s">
        <v>79</v>
      </c>
      <c r="F3" s="388"/>
      <c r="G3" s="388"/>
      <c r="H3" s="3"/>
      <c r="I3" s="3"/>
      <c r="J3" s="3"/>
      <c r="K3" s="3"/>
      <c r="L3" s="4"/>
    </row>
    <row r="4" spans="1:12" ht="16.5" customHeight="1" thickBot="1" x14ac:dyDescent="0.3">
      <c r="A4" s="6"/>
      <c r="B4" s="6"/>
      <c r="C4" s="7"/>
      <c r="D4" s="8"/>
      <c r="E4" s="8"/>
      <c r="F4" s="9"/>
      <c r="G4" s="9"/>
      <c r="H4" s="9"/>
      <c r="I4" s="9"/>
      <c r="J4" s="9"/>
      <c r="K4" s="9"/>
      <c r="L4" s="9"/>
    </row>
    <row r="5" spans="1:12" ht="31.5" customHeight="1" thickTop="1" x14ac:dyDescent="0.2">
      <c r="A5" s="439" t="s">
        <v>130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</row>
    <row r="6" spans="1:12" ht="16.5" customHeight="1" x14ac:dyDescent="0.2">
      <c r="A6" s="267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9"/>
    </row>
    <row r="7" spans="1:12" ht="16.5" customHeight="1" x14ac:dyDescent="0.2">
      <c r="A7" s="270" t="s">
        <v>2</v>
      </c>
      <c r="B7" s="174"/>
      <c r="C7" s="174"/>
      <c r="D7" s="175"/>
      <c r="E7" s="179" t="s">
        <v>107</v>
      </c>
      <c r="F7" s="174"/>
      <c r="G7" s="175"/>
      <c r="H7" s="389" t="s">
        <v>3</v>
      </c>
      <c r="I7" s="390"/>
      <c r="J7" s="390"/>
      <c r="K7" s="391"/>
      <c r="L7" s="271" t="s">
        <v>109</v>
      </c>
    </row>
    <row r="8" spans="1:12" ht="16.5" customHeight="1" x14ac:dyDescent="0.2">
      <c r="A8" s="418" t="s">
        <v>138</v>
      </c>
      <c r="B8" s="399"/>
      <c r="C8" s="399"/>
      <c r="D8" s="400"/>
      <c r="E8" s="401" t="s">
        <v>124</v>
      </c>
      <c r="F8" s="399"/>
      <c r="G8" s="176"/>
      <c r="H8" s="402" t="s">
        <v>192</v>
      </c>
      <c r="I8" s="403"/>
      <c r="J8" s="403"/>
      <c r="K8" s="404"/>
      <c r="L8" s="272">
        <v>2022</v>
      </c>
    </row>
    <row r="9" spans="1:12" ht="16.5" customHeight="1" x14ac:dyDescent="0.2">
      <c r="A9" s="270" t="s">
        <v>4</v>
      </c>
      <c r="B9" s="174"/>
      <c r="C9" s="174"/>
      <c r="D9" s="174"/>
      <c r="E9" s="174"/>
      <c r="F9" s="174"/>
      <c r="G9" s="174"/>
      <c r="H9" s="180" t="s">
        <v>108</v>
      </c>
      <c r="I9" s="273"/>
      <c r="J9" s="273"/>
      <c r="K9" s="174"/>
      <c r="L9" s="271" t="s">
        <v>110</v>
      </c>
    </row>
    <row r="10" spans="1:12" ht="16.5" customHeight="1" thickBot="1" x14ac:dyDescent="0.25">
      <c r="A10" s="434" t="s">
        <v>127</v>
      </c>
      <c r="B10" s="393"/>
      <c r="C10" s="393"/>
      <c r="D10" s="393"/>
      <c r="E10" s="393"/>
      <c r="F10" s="393"/>
      <c r="G10" s="394"/>
      <c r="H10" s="405" t="s">
        <v>70</v>
      </c>
      <c r="I10" s="406"/>
      <c r="J10" s="406"/>
      <c r="K10" s="406"/>
      <c r="L10" s="274" t="s">
        <v>5</v>
      </c>
    </row>
    <row r="11" spans="1:12" ht="16.5" customHeight="1" thickTop="1" x14ac:dyDescent="0.2">
      <c r="A11" s="275" t="s">
        <v>6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76"/>
    </row>
    <row r="12" spans="1:12" ht="28.5" customHeight="1" x14ac:dyDescent="0.2">
      <c r="A12" s="277" t="s">
        <v>66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78"/>
    </row>
    <row r="13" spans="1:12" s="5" customFormat="1" ht="16.5" customHeight="1" x14ac:dyDescent="0.2">
      <c r="A13" s="419" t="s">
        <v>71</v>
      </c>
      <c r="B13" s="587" t="s">
        <v>7</v>
      </c>
      <c r="C13" s="444"/>
      <c r="D13" s="421" t="s">
        <v>74</v>
      </c>
      <c r="E13" s="421" t="s">
        <v>75</v>
      </c>
      <c r="F13" s="447" t="s">
        <v>42</v>
      </c>
      <c r="G13" s="448"/>
      <c r="H13" s="449"/>
      <c r="I13" s="447" t="s">
        <v>49</v>
      </c>
      <c r="J13" s="448"/>
      <c r="K13" s="449"/>
      <c r="L13" s="279" t="s">
        <v>43</v>
      </c>
    </row>
    <row r="14" spans="1:12" s="5" customFormat="1" ht="16.5" customHeight="1" x14ac:dyDescent="0.2">
      <c r="A14" s="586"/>
      <c r="B14" s="438"/>
      <c r="C14" s="446"/>
      <c r="D14" s="438"/>
      <c r="E14" s="438"/>
      <c r="F14" s="253" t="s">
        <v>8</v>
      </c>
      <c r="G14" s="253" t="s">
        <v>9</v>
      </c>
      <c r="H14" s="265" t="s">
        <v>50</v>
      </c>
      <c r="I14" s="253" t="s">
        <v>8</v>
      </c>
      <c r="J14" s="253" t="s">
        <v>9</v>
      </c>
      <c r="K14" s="265" t="s">
        <v>51</v>
      </c>
      <c r="L14" s="280" t="s">
        <v>11</v>
      </c>
    </row>
    <row r="15" spans="1:12" s="5" customFormat="1" ht="18" customHeight="1" x14ac:dyDescent="0.2">
      <c r="A15" s="281">
        <v>1</v>
      </c>
      <c r="B15" s="298" t="s">
        <v>189</v>
      </c>
      <c r="C15" s="299"/>
      <c r="D15" s="13" t="s">
        <v>190</v>
      </c>
      <c r="E15" s="14" t="s">
        <v>174</v>
      </c>
      <c r="F15" s="15" t="s">
        <v>145</v>
      </c>
      <c r="G15" s="255">
        <v>76468</v>
      </c>
      <c r="H15" s="16"/>
      <c r="I15" s="17" t="s">
        <v>208</v>
      </c>
      <c r="J15" s="15"/>
      <c r="K15" s="16">
        <v>44805</v>
      </c>
      <c r="L15" s="282">
        <v>2196.7399999999998</v>
      </c>
    </row>
    <row r="16" spans="1:12" s="5" customFormat="1" ht="18" customHeight="1" x14ac:dyDescent="0.2">
      <c r="A16" s="281">
        <v>2</v>
      </c>
      <c r="B16" s="316" t="s">
        <v>189</v>
      </c>
      <c r="C16" s="315"/>
      <c r="D16" s="327" t="s">
        <v>190</v>
      </c>
      <c r="E16" s="14" t="s">
        <v>174</v>
      </c>
      <c r="F16" s="15" t="s">
        <v>145</v>
      </c>
      <c r="G16" s="255">
        <v>76706</v>
      </c>
      <c r="H16" s="16"/>
      <c r="I16" s="17" t="s">
        <v>208</v>
      </c>
      <c r="J16" s="15"/>
      <c r="K16" s="16">
        <v>44810</v>
      </c>
      <c r="L16" s="282">
        <v>2864.51</v>
      </c>
    </row>
    <row r="17" spans="1:12" s="5" customFormat="1" ht="18" customHeight="1" x14ac:dyDescent="0.2">
      <c r="A17" s="281">
        <v>3</v>
      </c>
      <c r="B17" s="298" t="s">
        <v>181</v>
      </c>
      <c r="C17" s="299"/>
      <c r="D17" s="13"/>
      <c r="E17" s="14" t="s">
        <v>177</v>
      </c>
      <c r="F17" s="15" t="s">
        <v>164</v>
      </c>
      <c r="G17" s="243">
        <v>44774</v>
      </c>
      <c r="H17" s="16"/>
      <c r="I17" s="17" t="s">
        <v>208</v>
      </c>
      <c r="J17" s="15"/>
      <c r="K17" s="16">
        <v>44817</v>
      </c>
      <c r="L17" s="282">
        <v>380.72</v>
      </c>
    </row>
    <row r="18" spans="1:12" s="5" customFormat="1" ht="18" customHeight="1" x14ac:dyDescent="0.2">
      <c r="A18" s="281">
        <v>4</v>
      </c>
      <c r="B18" s="296" t="s">
        <v>175</v>
      </c>
      <c r="C18" s="297"/>
      <c r="D18" s="13" t="s">
        <v>176</v>
      </c>
      <c r="E18" s="14" t="s">
        <v>184</v>
      </c>
      <c r="F18" s="15" t="s">
        <v>142</v>
      </c>
      <c r="G18" s="255">
        <v>238</v>
      </c>
      <c r="H18" s="16"/>
      <c r="I18" s="17" t="s">
        <v>214</v>
      </c>
      <c r="J18" s="15"/>
      <c r="K18" s="16">
        <v>44832</v>
      </c>
      <c r="L18" s="282">
        <v>2630.17</v>
      </c>
    </row>
    <row r="19" spans="1:12" s="5" customFormat="1" ht="18" customHeight="1" x14ac:dyDescent="0.2">
      <c r="A19" s="281">
        <v>5</v>
      </c>
      <c r="B19" s="296" t="s">
        <v>162</v>
      </c>
      <c r="C19" s="297"/>
      <c r="D19" s="13"/>
      <c r="E19" s="14" t="s">
        <v>177</v>
      </c>
      <c r="F19" s="15" t="s">
        <v>161</v>
      </c>
      <c r="G19" s="243">
        <v>44805</v>
      </c>
      <c r="H19" s="16"/>
      <c r="I19" s="17" t="s">
        <v>208</v>
      </c>
      <c r="J19" s="15"/>
      <c r="K19" s="16">
        <v>44832</v>
      </c>
      <c r="L19" s="282">
        <v>1406.25</v>
      </c>
    </row>
    <row r="20" spans="1:12" s="5" customFormat="1" ht="18" customHeight="1" x14ac:dyDescent="0.2">
      <c r="A20" s="281">
        <v>6</v>
      </c>
      <c r="B20" s="296" t="s">
        <v>178</v>
      </c>
      <c r="C20" s="297"/>
      <c r="D20" s="13"/>
      <c r="E20" s="14" t="s">
        <v>177</v>
      </c>
      <c r="F20" s="15" t="s">
        <v>164</v>
      </c>
      <c r="G20" s="243">
        <v>44805</v>
      </c>
      <c r="H20" s="16"/>
      <c r="I20" s="17" t="s">
        <v>208</v>
      </c>
      <c r="J20" s="15"/>
      <c r="K20" s="16">
        <v>44832</v>
      </c>
      <c r="L20" s="282">
        <v>369.37</v>
      </c>
    </row>
    <row r="21" spans="1:12" s="5" customFormat="1" ht="18" customHeight="1" x14ac:dyDescent="0.2">
      <c r="A21" s="281">
        <v>7</v>
      </c>
      <c r="B21" s="296" t="s">
        <v>186</v>
      </c>
      <c r="C21" s="297"/>
      <c r="D21" s="13"/>
      <c r="E21" s="14" t="s">
        <v>206</v>
      </c>
      <c r="F21" s="15" t="s">
        <v>207</v>
      </c>
      <c r="G21" s="243">
        <v>44805</v>
      </c>
      <c r="H21" s="16"/>
      <c r="I21" s="17" t="s">
        <v>208</v>
      </c>
      <c r="J21" s="15"/>
      <c r="K21" s="16">
        <v>44834</v>
      </c>
      <c r="L21" s="282">
        <v>179.15</v>
      </c>
    </row>
    <row r="22" spans="1:12" s="5" customFormat="1" ht="18" customHeight="1" x14ac:dyDescent="0.2">
      <c r="A22" s="281">
        <v>8</v>
      </c>
      <c r="B22" s="436" t="s">
        <v>205</v>
      </c>
      <c r="C22" s="437"/>
      <c r="D22" s="13"/>
      <c r="E22" s="14"/>
      <c r="F22" s="15"/>
      <c r="G22" s="243"/>
      <c r="H22" s="16"/>
      <c r="I22" s="17"/>
      <c r="J22" s="15"/>
      <c r="K22" s="16"/>
      <c r="L22" s="282">
        <v>554.29</v>
      </c>
    </row>
    <row r="23" spans="1:12" s="5" customFormat="1" ht="18" customHeight="1" x14ac:dyDescent="0.2">
      <c r="A23" s="281"/>
      <c r="B23" s="455"/>
      <c r="C23" s="456"/>
      <c r="D23" s="13"/>
      <c r="E23" s="14"/>
      <c r="F23" s="15"/>
      <c r="G23" s="243"/>
      <c r="H23" s="16"/>
      <c r="I23" s="17"/>
      <c r="J23" s="15"/>
      <c r="K23" s="16"/>
      <c r="L23" s="282"/>
    </row>
    <row r="24" spans="1:12" s="5" customFormat="1" ht="18" customHeight="1" thickBot="1" x14ac:dyDescent="0.25">
      <c r="A24" s="588" t="s">
        <v>44</v>
      </c>
      <c r="B24" s="453"/>
      <c r="C24" s="453"/>
      <c r="D24" s="453"/>
      <c r="E24" s="453"/>
      <c r="F24" s="453"/>
      <c r="G24" s="453"/>
      <c r="H24" s="453"/>
      <c r="I24" s="453"/>
      <c r="J24" s="453"/>
      <c r="K24" s="589"/>
      <c r="L24" s="306">
        <f>SUM(L15:L23)</f>
        <v>10581.2</v>
      </c>
    </row>
    <row r="25" spans="1:12" s="5" customFormat="1" ht="18" customHeight="1" thickTop="1" x14ac:dyDescent="0.2">
      <c r="A25" s="275" t="s">
        <v>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83"/>
    </row>
    <row r="26" spans="1:12" ht="18" customHeight="1" x14ac:dyDescent="0.2">
      <c r="A26" s="284" t="s">
        <v>45</v>
      </c>
      <c r="B26" s="41"/>
      <c r="C26" s="46" t="s">
        <v>46</v>
      </c>
      <c r="D26" s="18"/>
      <c r="E26" s="18" t="s">
        <v>72</v>
      </c>
      <c r="F26" s="266" t="s">
        <v>73</v>
      </c>
      <c r="G26" s="41"/>
      <c r="H26" s="410" t="s">
        <v>47</v>
      </c>
      <c r="I26" s="412"/>
      <c r="J26" s="411"/>
      <c r="K26" s="410" t="s">
        <v>159</v>
      </c>
      <c r="L26" s="425"/>
    </row>
    <row r="27" spans="1:12" ht="18" customHeight="1" thickBot="1" x14ac:dyDescent="0.25">
      <c r="A27" s="285"/>
      <c r="B27" s="42">
        <v>-43596.42</v>
      </c>
      <c r="C27" s="43"/>
      <c r="D27" s="44">
        <v>0</v>
      </c>
      <c r="E27" s="42">
        <v>0</v>
      </c>
      <c r="F27" s="45"/>
      <c r="G27" s="42">
        <v>0</v>
      </c>
      <c r="H27" s="45"/>
      <c r="I27" s="20"/>
      <c r="J27" s="33">
        <f>L24</f>
        <v>10581.2</v>
      </c>
      <c r="K27" s="43"/>
      <c r="L27" s="286">
        <f>B27+D27-E27+G27-J27</f>
        <v>-54177.619999999995</v>
      </c>
    </row>
    <row r="28" spans="1:12" ht="18" customHeight="1" thickTop="1" x14ac:dyDescent="0.2">
      <c r="A28" s="275" t="s">
        <v>13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87"/>
    </row>
    <row r="29" spans="1:12" ht="18" customHeight="1" x14ac:dyDescent="0.2">
      <c r="A29" s="288" t="s">
        <v>76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89"/>
    </row>
    <row r="30" spans="1:12" ht="18" customHeight="1" x14ac:dyDescent="0.2">
      <c r="A30" s="288" t="s">
        <v>215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89"/>
    </row>
    <row r="31" spans="1:12" ht="18" customHeight="1" x14ac:dyDescent="0.2">
      <c r="A31" s="288"/>
      <c r="B31" s="290"/>
      <c r="C31" s="25"/>
      <c r="D31" s="183"/>
      <c r="E31" s="184"/>
      <c r="F31" s="291"/>
      <c r="G31" s="25"/>
      <c r="H31" s="25"/>
      <c r="I31" s="25"/>
      <c r="J31" s="25"/>
      <c r="K31" s="25"/>
      <c r="L31" s="289"/>
    </row>
    <row r="32" spans="1:12" ht="18" customHeight="1" x14ac:dyDescent="0.2">
      <c r="A32" s="288"/>
      <c r="B32" s="290"/>
      <c r="C32" s="375" t="s">
        <v>131</v>
      </c>
      <c r="D32" s="375"/>
      <c r="E32" s="375"/>
      <c r="F32" s="291"/>
      <c r="G32" s="378" t="s">
        <v>140</v>
      </c>
      <c r="H32" s="378"/>
      <c r="I32" s="378"/>
      <c r="J32" s="378"/>
      <c r="K32" s="378"/>
      <c r="L32" s="289"/>
    </row>
    <row r="33" spans="1:12" ht="18" customHeight="1" x14ac:dyDescent="0.2">
      <c r="A33" s="408"/>
      <c r="B33" s="409"/>
      <c r="C33" s="413" t="s">
        <v>113</v>
      </c>
      <c r="D33" s="413"/>
      <c r="E33" s="413"/>
      <c r="F33" s="292"/>
      <c r="G33" s="414" t="s">
        <v>112</v>
      </c>
      <c r="H33" s="414"/>
      <c r="I33" s="414"/>
      <c r="J33" s="414"/>
      <c r="K33" s="414"/>
      <c r="L33" s="293"/>
    </row>
    <row r="34" spans="1:12" ht="18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8" customHeight="1" x14ac:dyDescent="0.2">
      <c r="A36" s="4"/>
      <c r="B36" s="4"/>
      <c r="C36" s="4"/>
      <c r="D36" s="28"/>
      <c r="E36" s="28"/>
      <c r="F36" s="4"/>
      <c r="G36" s="4"/>
      <c r="H36" s="4"/>
      <c r="I36" s="4"/>
      <c r="J36" s="4"/>
      <c r="K36" s="4"/>
      <c r="L36" s="4"/>
    </row>
    <row r="37" spans="1:12" ht="18" customHeight="1" x14ac:dyDescent="0.2">
      <c r="A37" s="4"/>
      <c r="B37" s="4"/>
      <c r="C37" s="4"/>
      <c r="D37" s="28"/>
      <c r="E37" s="28"/>
      <c r="F37" s="4"/>
      <c r="G37" s="4"/>
      <c r="H37" s="4"/>
      <c r="I37" s="4"/>
      <c r="J37" s="4"/>
      <c r="K37" s="4"/>
      <c r="L37" s="4"/>
    </row>
    <row r="38" spans="1:12" ht="18" customHeight="1" x14ac:dyDescent="0.2">
      <c r="A38" s="4"/>
      <c r="B38" s="4"/>
      <c r="C38" s="4"/>
      <c r="D38" s="28"/>
      <c r="E38" s="28"/>
      <c r="F38" s="4"/>
      <c r="G38" s="4"/>
      <c r="H38" s="4"/>
      <c r="I38" s="4"/>
      <c r="J38" s="4"/>
      <c r="K38" s="4"/>
      <c r="L38" s="4"/>
    </row>
    <row r="39" spans="1:12" ht="18" customHeight="1" x14ac:dyDescent="0.2">
      <c r="A39" s="4"/>
      <c r="B39" s="4"/>
      <c r="C39" s="4"/>
      <c r="D39" s="28"/>
      <c r="E39" s="29"/>
      <c r="F39" s="4"/>
      <c r="G39" s="4"/>
      <c r="H39" s="4"/>
      <c r="I39" s="4"/>
      <c r="J39" s="4"/>
      <c r="K39" s="4"/>
      <c r="L39" s="4"/>
    </row>
    <row r="40" spans="1:12" s="5" customFormat="1" ht="18" customHeight="1" x14ac:dyDescent="0.2">
      <c r="A40" s="4"/>
      <c r="B40" s="4"/>
      <c r="C40" s="4"/>
      <c r="D40" s="28"/>
      <c r="E40" s="30"/>
      <c r="F40" s="4"/>
      <c r="G40" s="4"/>
      <c r="H40" s="4"/>
      <c r="I40" s="4"/>
      <c r="J40" s="4"/>
      <c r="K40" s="4"/>
      <c r="L40" s="4"/>
    </row>
    <row r="41" spans="1:12" s="5" customFormat="1" ht="18" customHeight="1" x14ac:dyDescent="0.2">
      <c r="A41" s="4"/>
      <c r="B41" s="4"/>
      <c r="C41" s="4"/>
      <c r="D41" s="28"/>
      <c r="E41" s="28"/>
      <c r="F41" s="4"/>
      <c r="G41" s="4"/>
      <c r="H41" s="4"/>
      <c r="I41" s="4"/>
      <c r="J41" s="4"/>
      <c r="K41" s="4"/>
      <c r="L41" s="4"/>
    </row>
    <row r="42" spans="1:12" s="5" customFormat="1" ht="18" customHeight="1" x14ac:dyDescent="0.2">
      <c r="A42" s="4"/>
      <c r="B42" s="4"/>
      <c r="C42" s="4"/>
      <c r="D42" s="28"/>
      <c r="E42" s="29"/>
      <c r="F42" s="4"/>
      <c r="G42" s="4"/>
      <c r="H42" s="4"/>
      <c r="I42" s="4"/>
      <c r="J42" s="4"/>
      <c r="K42" s="4"/>
      <c r="L42" s="4"/>
    </row>
    <row r="43" spans="1:12" s="5" customFormat="1" ht="18" customHeight="1" x14ac:dyDescent="0.2">
      <c r="A43" s="4"/>
      <c r="B43" s="4"/>
      <c r="C43" s="4"/>
      <c r="D43" s="4"/>
      <c r="E43" s="31"/>
      <c r="F43" s="4"/>
      <c r="G43" s="4"/>
      <c r="H43" s="4"/>
      <c r="I43" s="4"/>
      <c r="J43" s="4"/>
      <c r="K43" s="4"/>
      <c r="L43" s="4"/>
    </row>
    <row r="44" spans="1:12" s="5" customFormat="1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5" customFormat="1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8" customHeight="1" x14ac:dyDescent="0.2"/>
    <row r="48" spans="1:1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25">
    <mergeCell ref="A10:G10"/>
    <mergeCell ref="H10:K10"/>
    <mergeCell ref="A13:A14"/>
    <mergeCell ref="B13:C14"/>
    <mergeCell ref="D13:D14"/>
    <mergeCell ref="E13:E14"/>
    <mergeCell ref="E2:G2"/>
    <mergeCell ref="E3:G3"/>
    <mergeCell ref="A5:L5"/>
    <mergeCell ref="H7:K7"/>
    <mergeCell ref="A8:D8"/>
    <mergeCell ref="E8:F8"/>
    <mergeCell ref="H8:K8"/>
    <mergeCell ref="F13:H13"/>
    <mergeCell ref="I13:K13"/>
    <mergeCell ref="B22:C22"/>
    <mergeCell ref="A33:B33"/>
    <mergeCell ref="C33:E33"/>
    <mergeCell ref="G33:K33"/>
    <mergeCell ref="A24:K24"/>
    <mergeCell ref="H26:J26"/>
    <mergeCell ref="K26:L26"/>
    <mergeCell ref="B23:C23"/>
    <mergeCell ref="C32:E32"/>
    <mergeCell ref="G32:K32"/>
  </mergeCells>
  <dataValidations count="1">
    <dataValidation type="textLength" errorStyle="warning" allowBlank="1" showErrorMessage="1" errorTitle="As. Cul. Com. Dom Décio Pereira" error="Joana, Texto muito grande, digite novamente reduzindo-o." sqref="B15:B23" xr:uid="{00000000-0002-0000-0700-000000000000}">
      <formula1>0</formula1>
      <formula2>18</formula2>
    </dataValidation>
  </dataValidations>
  <printOptions horizontalCentered="1"/>
  <pageMargins left="0.39370078740157483" right="0.82677165354330717" top="0.39370078740157483" bottom="0.74803149606299213" header="0.31496062992125984" footer="0.31496062992125984"/>
  <pageSetup paperSize="9" scale="63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zoomScale="73" zoomScaleNormal="73" workbookViewId="0">
      <selection activeCell="N22" sqref="N22"/>
    </sheetView>
  </sheetViews>
  <sheetFormatPr defaultRowHeight="12.75" x14ac:dyDescent="0.2"/>
  <cols>
    <col min="1" max="1" width="44.42578125" customWidth="1"/>
    <col min="2" max="2" width="18.140625" customWidth="1"/>
  </cols>
  <sheetData>
    <row r="1" spans="1:9" ht="15" x14ac:dyDescent="0.2">
      <c r="A1" s="258"/>
      <c r="B1" s="258"/>
      <c r="C1" s="256"/>
      <c r="D1" s="256"/>
      <c r="E1" s="256"/>
      <c r="F1" s="256"/>
      <c r="G1" s="256"/>
      <c r="H1" s="256"/>
      <c r="I1" s="256"/>
    </row>
    <row r="2" spans="1:9" ht="15" x14ac:dyDescent="0.2">
      <c r="A2" s="258"/>
      <c r="B2" s="258"/>
      <c r="C2" s="256"/>
      <c r="D2" s="256"/>
      <c r="E2" s="256"/>
      <c r="F2" s="256"/>
      <c r="G2" s="256"/>
      <c r="H2" s="256"/>
      <c r="I2" s="256"/>
    </row>
    <row r="3" spans="1:9" ht="15" x14ac:dyDescent="0.2">
      <c r="A3" s="258"/>
      <c r="B3" s="259"/>
      <c r="C3" s="256"/>
      <c r="D3" s="256"/>
      <c r="E3" s="256"/>
      <c r="F3" s="256"/>
      <c r="G3" s="256"/>
      <c r="H3" s="256"/>
      <c r="I3" s="256"/>
    </row>
    <row r="4" spans="1:9" ht="15" x14ac:dyDescent="0.2">
      <c r="A4" s="258"/>
      <c r="B4" s="259"/>
      <c r="C4" s="256"/>
      <c r="D4" s="256"/>
      <c r="E4" s="256"/>
      <c r="F4" s="256"/>
      <c r="G4" s="256"/>
      <c r="H4" s="256"/>
      <c r="I4" s="256"/>
    </row>
    <row r="5" spans="1:9" ht="15" x14ac:dyDescent="0.2">
      <c r="A5" s="258"/>
      <c r="B5" s="259"/>
      <c r="C5" s="256"/>
      <c r="D5" s="256"/>
      <c r="E5" s="256"/>
      <c r="F5" s="256"/>
      <c r="G5" s="256"/>
      <c r="H5" s="256"/>
      <c r="I5" s="256"/>
    </row>
    <row r="6" spans="1:9" ht="15" x14ac:dyDescent="0.2">
      <c r="A6" s="258"/>
      <c r="B6" s="259"/>
      <c r="C6" s="256"/>
      <c r="D6" s="256"/>
      <c r="E6" s="256"/>
      <c r="F6" s="256"/>
      <c r="G6" s="256"/>
      <c r="H6" s="256"/>
      <c r="I6" s="256"/>
    </row>
    <row r="7" spans="1:9" ht="15" x14ac:dyDescent="0.2">
      <c r="A7" s="258"/>
      <c r="B7" s="259"/>
      <c r="C7" s="256"/>
      <c r="D7" s="256"/>
      <c r="E7" s="256"/>
      <c r="F7" s="256"/>
      <c r="G7" s="256"/>
      <c r="H7" s="256"/>
      <c r="I7" s="256"/>
    </row>
    <row r="8" spans="1:9" ht="15" x14ac:dyDescent="0.2">
      <c r="A8" s="258"/>
      <c r="B8" s="259"/>
      <c r="C8" s="256"/>
      <c r="D8" s="256"/>
      <c r="E8" s="256"/>
      <c r="F8" s="256"/>
      <c r="G8" s="256"/>
      <c r="H8" s="256"/>
      <c r="I8" s="256"/>
    </row>
    <row r="9" spans="1:9" ht="15" x14ac:dyDescent="0.2">
      <c r="A9" s="258"/>
      <c r="B9" s="259"/>
      <c r="C9" s="256"/>
      <c r="D9" s="256"/>
      <c r="E9" s="256"/>
      <c r="F9" s="256"/>
      <c r="G9" s="256"/>
      <c r="H9" s="256"/>
      <c r="I9" s="256"/>
    </row>
    <row r="10" spans="1:9" ht="15" x14ac:dyDescent="0.2">
      <c r="A10" s="256"/>
      <c r="B10" s="257"/>
      <c r="C10" s="256"/>
      <c r="D10" s="256"/>
      <c r="E10" s="256"/>
      <c r="F10" s="256"/>
      <c r="G10" s="256"/>
      <c r="H10" s="256"/>
      <c r="I10" s="256"/>
    </row>
    <row r="11" spans="1:9" ht="15" x14ac:dyDescent="0.2">
      <c r="A11" s="256"/>
      <c r="B11" s="256"/>
      <c r="C11" s="256"/>
      <c r="D11" s="256"/>
      <c r="E11" s="256"/>
      <c r="F11" s="256"/>
      <c r="G11" s="256"/>
      <c r="H11" s="256"/>
      <c r="I11" s="256"/>
    </row>
    <row r="12" spans="1:9" ht="15" x14ac:dyDescent="0.2">
      <c r="A12" s="256"/>
      <c r="B12" s="256"/>
      <c r="C12" s="256"/>
      <c r="D12" s="256"/>
      <c r="E12" s="256"/>
      <c r="F12" s="256"/>
      <c r="G12" s="256"/>
      <c r="H12" s="256"/>
      <c r="I12" s="256"/>
    </row>
    <row r="13" spans="1:9" ht="15" x14ac:dyDescent="0.2">
      <c r="A13" s="256"/>
      <c r="B13" s="256"/>
      <c r="C13" s="256"/>
      <c r="D13" s="256"/>
      <c r="E13" s="256"/>
      <c r="F13" s="256"/>
      <c r="G13" s="256"/>
      <c r="H13" s="256"/>
      <c r="I13" s="256"/>
    </row>
    <row r="14" spans="1:9" ht="15" x14ac:dyDescent="0.2">
      <c r="A14" s="256"/>
      <c r="B14" s="256"/>
      <c r="C14" s="256"/>
      <c r="D14" s="256"/>
      <c r="E14" s="256"/>
      <c r="F14" s="256"/>
      <c r="G14" s="256"/>
      <c r="H14" s="256"/>
      <c r="I14" s="256"/>
    </row>
    <row r="15" spans="1:9" ht="15" x14ac:dyDescent="0.2">
      <c r="A15" s="256"/>
      <c r="B15" s="256"/>
      <c r="C15" s="256"/>
      <c r="D15" s="256"/>
      <c r="E15" s="256"/>
      <c r="F15" s="256"/>
      <c r="G15" s="256"/>
      <c r="H15" s="256"/>
      <c r="I15" s="256"/>
    </row>
    <row r="16" spans="1:9" ht="15" x14ac:dyDescent="0.2">
      <c r="A16" s="256"/>
      <c r="B16" s="256"/>
      <c r="C16" s="256"/>
      <c r="D16" s="256"/>
      <c r="E16" s="256"/>
      <c r="F16" s="256"/>
      <c r="G16" s="256"/>
      <c r="H16" s="256"/>
      <c r="I16" s="256"/>
    </row>
    <row r="17" spans="1:9" ht="15" x14ac:dyDescent="0.2">
      <c r="A17" s="256"/>
      <c r="B17" s="256"/>
      <c r="C17" s="256"/>
      <c r="D17" s="256"/>
      <c r="E17" s="256"/>
      <c r="F17" s="256"/>
      <c r="G17" s="256"/>
      <c r="H17" s="256"/>
      <c r="I17" s="256"/>
    </row>
    <row r="18" spans="1:9" ht="15" x14ac:dyDescent="0.2">
      <c r="A18" s="256"/>
      <c r="B18" s="256"/>
      <c r="C18" s="256"/>
      <c r="D18" s="256"/>
      <c r="E18" s="256"/>
      <c r="F18" s="256"/>
      <c r="G18" s="256"/>
      <c r="H18" s="256"/>
      <c r="I18" s="256"/>
    </row>
    <row r="19" spans="1:9" ht="15" x14ac:dyDescent="0.2">
      <c r="A19" s="256"/>
      <c r="B19" s="256"/>
      <c r="C19" s="256"/>
      <c r="D19" s="256"/>
      <c r="E19" s="256"/>
      <c r="F19" s="256"/>
      <c r="G19" s="256"/>
      <c r="H19" s="256"/>
      <c r="I19" s="256"/>
    </row>
    <row r="20" spans="1:9" ht="15" x14ac:dyDescent="0.2">
      <c r="A20" s="256"/>
      <c r="B20" s="256"/>
      <c r="C20" s="256"/>
      <c r="D20" s="256"/>
      <c r="E20" s="256"/>
      <c r="F20" s="256"/>
      <c r="G20" s="256"/>
      <c r="H20" s="256"/>
      <c r="I20" s="256"/>
    </row>
    <row r="21" spans="1:9" ht="15" x14ac:dyDescent="0.2">
      <c r="A21" s="256"/>
      <c r="B21" s="256"/>
      <c r="C21" s="256"/>
      <c r="D21" s="256"/>
      <c r="E21" s="256"/>
      <c r="F21" s="256"/>
      <c r="G21" s="256"/>
      <c r="H21" s="256"/>
      <c r="I21" s="256"/>
    </row>
    <row r="22" spans="1:9" ht="15" x14ac:dyDescent="0.2">
      <c r="A22" s="256"/>
      <c r="B22" s="256"/>
      <c r="C22" s="256"/>
      <c r="D22" s="256"/>
      <c r="E22" s="256"/>
      <c r="F22" s="256"/>
      <c r="G22" s="256"/>
      <c r="H22" s="256"/>
      <c r="I22" s="256"/>
    </row>
    <row r="23" spans="1:9" ht="15" x14ac:dyDescent="0.2">
      <c r="A23" s="256"/>
      <c r="B23" s="256"/>
      <c r="C23" s="256"/>
      <c r="D23" s="256"/>
      <c r="E23" s="256"/>
      <c r="F23" s="256"/>
      <c r="G23" s="256"/>
      <c r="H23" s="256"/>
      <c r="I23" s="256"/>
    </row>
    <row r="24" spans="1:9" ht="15" x14ac:dyDescent="0.2">
      <c r="A24" s="256"/>
      <c r="B24" s="256"/>
      <c r="C24" s="256"/>
      <c r="D24" s="256"/>
      <c r="E24" s="256"/>
      <c r="F24" s="256"/>
      <c r="G24" s="256"/>
      <c r="H24" s="256"/>
      <c r="I24" s="256"/>
    </row>
    <row r="25" spans="1:9" ht="15" x14ac:dyDescent="0.2">
      <c r="A25" s="256"/>
      <c r="B25" s="256"/>
      <c r="C25" s="256"/>
      <c r="D25" s="256"/>
      <c r="E25" s="256"/>
      <c r="F25" s="256"/>
      <c r="G25" s="256"/>
      <c r="H25" s="256"/>
      <c r="I25" s="256"/>
    </row>
    <row r="26" spans="1:9" ht="15" x14ac:dyDescent="0.2">
      <c r="A26" s="256"/>
      <c r="B26" s="256"/>
      <c r="C26" s="256"/>
      <c r="D26" s="256"/>
      <c r="E26" s="256"/>
      <c r="F26" s="256"/>
      <c r="G26" s="256"/>
      <c r="H26" s="256"/>
      <c r="I26" s="256"/>
    </row>
    <row r="27" spans="1:9" ht="15" x14ac:dyDescent="0.2">
      <c r="A27" s="256"/>
      <c r="B27" s="256"/>
      <c r="C27" s="256"/>
      <c r="D27" s="256"/>
      <c r="E27" s="256"/>
      <c r="F27" s="256"/>
      <c r="G27" s="256"/>
      <c r="H27" s="256"/>
      <c r="I27" s="256"/>
    </row>
    <row r="28" spans="1:9" ht="15" x14ac:dyDescent="0.2">
      <c r="A28" s="256"/>
      <c r="B28" s="256"/>
      <c r="C28" s="256"/>
      <c r="D28" s="256"/>
      <c r="E28" s="256"/>
      <c r="F28" s="256"/>
      <c r="G28" s="256"/>
      <c r="H28" s="256"/>
      <c r="I28" s="256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24</vt:i4>
      </vt:variant>
    </vt:vector>
  </HeadingPairs>
  <TitlesOfParts>
    <vt:vector size="33" baseType="lpstr">
      <vt:lpstr>Prestação Contas (Municipal)</vt:lpstr>
      <vt:lpstr>Prestação Contas (Estadual)</vt:lpstr>
      <vt:lpstr>Prestação Contas (Federal)</vt:lpstr>
      <vt:lpstr>CB_pendências</vt:lpstr>
      <vt:lpstr>CB_Sintética</vt:lpstr>
      <vt:lpstr>Balancete</vt:lpstr>
      <vt:lpstr>Provisão</vt:lpstr>
      <vt:lpstr>Prestação Contas (CP REC PP)</vt:lpstr>
      <vt:lpstr>Plan1</vt:lpstr>
      <vt:lpstr>Balancete!Area_de_impressao</vt:lpstr>
      <vt:lpstr>CB_pendências!Area_de_impressao</vt:lpstr>
      <vt:lpstr>CB_Sintética!Area_de_impressao</vt:lpstr>
      <vt:lpstr>'Prestação Contas (CP REC PP)'!Area_de_impressao</vt:lpstr>
      <vt:lpstr>'Prestação Contas (Estadual)'!Area_de_impressao</vt:lpstr>
      <vt:lpstr>'Prestação Contas (Federal)'!Area_de_impressao</vt:lpstr>
      <vt:lpstr>'Prestação Contas (Municipal)'!Area_de_impressao</vt:lpstr>
      <vt:lpstr>Provisão!Area_de_impressao</vt:lpstr>
      <vt:lpstr>Balancete!Print_Area</vt:lpstr>
      <vt:lpstr>CB_pendências!Print_Area</vt:lpstr>
      <vt:lpstr>CB_Sintética!Print_Area</vt:lpstr>
      <vt:lpstr>'Prestação Contas (CP REC PP)'!Print_Area</vt:lpstr>
      <vt:lpstr>'Prestação Contas (Estadual)'!Print_Area</vt:lpstr>
      <vt:lpstr>'Prestação Contas (Federal)'!Print_Area</vt:lpstr>
      <vt:lpstr>'Prestação Contas (Municipal)'!Print_Area</vt:lpstr>
      <vt:lpstr>Provisão!Print_Area</vt:lpstr>
      <vt:lpstr>'Prestação Contas (CP REC PP)'!Print_Titles</vt:lpstr>
      <vt:lpstr>'Prestação Contas (Estadual)'!Print_Titles</vt:lpstr>
      <vt:lpstr>'Prestação Contas (Federal)'!Print_Titles</vt:lpstr>
      <vt:lpstr>'Prestação Contas (Municipal)'!Print_Titles</vt:lpstr>
      <vt:lpstr>'Prestação Contas (CP REC PP)'!Titulos_de_impressao</vt:lpstr>
      <vt:lpstr>'Prestação Contas (Estadual)'!Titulos_de_impressao</vt:lpstr>
      <vt:lpstr>'Prestação Contas (Federal)'!Titulos_de_impressao</vt:lpstr>
      <vt:lpstr>'Prestação Contas (Municipal)'!Titulos_de_impressao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 Santos</dc:creator>
  <cp:lastModifiedBy>Simone</cp:lastModifiedBy>
  <cp:lastPrinted>2021-03-17T17:12:20Z</cp:lastPrinted>
  <dcterms:created xsi:type="dcterms:W3CDTF">2016-05-03T21:01:42Z</dcterms:created>
  <dcterms:modified xsi:type="dcterms:W3CDTF">2022-10-10T15:52:52Z</dcterms:modified>
</cp:coreProperties>
</file>